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3\pro\SC\COO_Procurement_Staff\Bid Documents - Secured Active Solicitations\ITB CIP 250303 Signalization of SWNW 46th Avenue at SR 40\Published\"/>
    </mc:Choice>
  </mc:AlternateContent>
  <xr:revisionPtr revIDLastSave="0" documentId="13_ncr:1_{31B70A89-E562-41A4-BBF5-401115518D3D}" xr6:coauthVersionLast="47" xr6:coauthVersionMax="47" xr10:uidLastSave="{00000000-0000-0000-0000-000000000000}"/>
  <bookViews>
    <workbookView xWindow="28680" yWindow="-120" windowWidth="29040" windowHeight="15720" xr2:uid="{00000000-000D-0000-FFFF-FFFF00000000}"/>
  </bookViews>
  <sheets>
    <sheet name="Table 1" sheetId="1" r:id="rId1"/>
  </sheets>
  <definedNames>
    <definedName name="_xlnm.Print_Area" localSheetId="0">'Table 1'!$A$1:$F$158</definedName>
    <definedName name="_xlnm.Print_Titles" localSheetId="0">'Table 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7" i="1" l="1"/>
  <c r="F120" i="1"/>
  <c r="F121" i="1"/>
  <c r="F122" i="1"/>
  <c r="F123" i="1"/>
  <c r="F124" i="1"/>
  <c r="F125" i="1"/>
  <c r="F126" i="1"/>
  <c r="F127" i="1"/>
  <c r="F128" i="1"/>
  <c r="F129" i="1"/>
  <c r="F130" i="1"/>
  <c r="F131" i="1"/>
  <c r="F132" i="1"/>
  <c r="F133" i="1"/>
  <c r="F134" i="1"/>
  <c r="F135" i="1"/>
  <c r="F136" i="1"/>
  <c r="F137" i="1"/>
  <c r="F138" i="1"/>
  <c r="F139" i="1"/>
  <c r="F113" i="1"/>
  <c r="F114" i="1"/>
  <c r="F115" i="1"/>
  <c r="F116" i="1"/>
  <c r="F90" i="1"/>
  <c r="F91" i="1"/>
  <c r="F92" i="1"/>
  <c r="F93" i="1"/>
  <c r="F94" i="1"/>
  <c r="F95" i="1"/>
  <c r="F96" i="1"/>
  <c r="F98" i="1"/>
  <c r="F99" i="1"/>
  <c r="F100" i="1"/>
  <c r="F101" i="1"/>
  <c r="F105" i="1"/>
  <c r="F106" i="1"/>
  <c r="F107" i="1"/>
  <c r="F108" i="1"/>
  <c r="F109" i="1"/>
  <c r="F75" i="1"/>
  <c r="F76" i="1"/>
  <c r="F77" i="1"/>
  <c r="F78" i="1"/>
  <c r="F79" i="1"/>
  <c r="F80" i="1"/>
  <c r="F81" i="1"/>
  <c r="F82" i="1"/>
  <c r="F83" i="1"/>
  <c r="F69" i="1"/>
  <c r="F70" i="1"/>
  <c r="F71"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154" i="1"/>
  <c r="F155" i="1" s="1"/>
  <c r="D140" i="1" l="1"/>
  <c r="F140" i="1" s="1"/>
  <c r="F9" i="1" l="1"/>
  <c r="F119" i="1"/>
  <c r="F141" i="1" s="1"/>
  <c r="F89" i="1"/>
  <c r="F112" i="1"/>
  <c r="D102" i="1"/>
  <c r="F102" i="1" s="1"/>
  <c r="D104" i="1"/>
  <c r="F104" i="1" s="1"/>
  <c r="F66" i="1" l="1"/>
  <c r="D143" i="1" s="1"/>
  <c r="D147" i="1"/>
  <c r="D148" i="1"/>
  <c r="D103" i="1"/>
  <c r="F103" i="1" s="1"/>
  <c r="D97" i="1" l="1"/>
  <c r="F97" i="1" s="1"/>
  <c r="F110" i="1" l="1"/>
  <c r="D146" i="1" s="1"/>
  <c r="F74" i="1"/>
  <c r="F68" i="1"/>
  <c r="F84" i="1" l="1"/>
  <c r="D145" i="1" s="1"/>
  <c r="F72" i="1"/>
  <c r="D144" i="1" s="1"/>
  <c r="D150" i="1" l="1"/>
  <c r="F156" i="1" s="1"/>
</calcChain>
</file>

<file path=xl/sharedStrings.xml><?xml version="1.0" encoding="utf-8"?>
<sst xmlns="http://schemas.openxmlformats.org/spreadsheetml/2006/main" count="409" uniqueCount="272">
  <si>
    <t>101-1</t>
  </si>
  <si>
    <t>MOBILIZATION AND SPECIAL PROVISIONS</t>
  </si>
  <si>
    <t>LS</t>
  </si>
  <si>
    <t>102-1</t>
  </si>
  <si>
    <t>MAINTENANCE OF TRAFFIC</t>
  </si>
  <si>
    <t>N/A</t>
  </si>
  <si>
    <t>AS-BUILT PLANS AND CONSTRUCTION LAYOUT SURVEY</t>
  </si>
  <si>
    <t>520-1-10</t>
  </si>
  <si>
    <t>CONCRETE CURB &amp; GUTTER, TYPE F</t>
  </si>
  <si>
    <t>LF</t>
  </si>
  <si>
    <t>SY</t>
  </si>
  <si>
    <t>527-2</t>
  </si>
  <si>
    <t>DETECTABLE WARNINGS</t>
  </si>
  <si>
    <t>SF</t>
  </si>
  <si>
    <t>611-1-1</t>
  </si>
  <si>
    <t>ITSFM SUBSURFACE DOCUMENTATION- PROJECT LENGTH</t>
  </si>
  <si>
    <t>MI</t>
  </si>
  <si>
    <t>611-2-1</t>
  </si>
  <si>
    <t>ITSFM LOCATION DOCUMENTATION- INTERSECTION</t>
  </si>
  <si>
    <t>EA</t>
  </si>
  <si>
    <t>630-2-11</t>
  </si>
  <si>
    <t>CONDUIT, FURNISH &amp; INSTALL, OPEN TRENCH</t>
  </si>
  <si>
    <t>630-2-12</t>
  </si>
  <si>
    <t>CONDUIT, FURNISH &amp; INSTALL, DIRECTIONAL BORE</t>
  </si>
  <si>
    <t>632-7-1</t>
  </si>
  <si>
    <t>SIGNAL CABLE- NEW OR RECONSTRUCTED INTERSECTION, FURNISH &amp; INSTALL</t>
  </si>
  <si>
    <t>PI</t>
  </si>
  <si>
    <t>633-3-11</t>
  </si>
  <si>
    <t>FIBER OPTIC CONNECTION HARDWARE, F&amp;I, SPLICE ENCLOSURE</t>
  </si>
  <si>
    <t>633-3-16</t>
  </si>
  <si>
    <t>FIBER OPTIC CONNECTION HARDWARE, F&amp;I, PATCH PANEL- FIELD TERMINATED</t>
  </si>
  <si>
    <t>635-2-11</t>
  </si>
  <si>
    <t>PULL &amp; SPLICE BOX; FURNISH &amp; INSTALL; 13"x24"</t>
  </si>
  <si>
    <t>639-1-122</t>
  </si>
  <si>
    <t>ELECTRICAL POWER SERVICE, F&amp;I, UNDERGROUND, METER PURCHASED BY CONTRACTOR FROM POWER COMPANY</t>
  </si>
  <si>
    <t>AS</t>
  </si>
  <si>
    <t>639-2-1</t>
  </si>
  <si>
    <t>ELECTRICAL SERVICE WIRE, FURNISH &amp; INSTALL</t>
  </si>
  <si>
    <t>639-3-11</t>
  </si>
  <si>
    <t>ELECTRICAL SERVICE DISCONNECT, F&amp;I, POLE MOUNT</t>
  </si>
  <si>
    <t>641-2-12</t>
  </si>
  <si>
    <t>PRESTRESSED CONCRETE POLE, F&amp;I, TYPE P-II SERVICE POLE</t>
  </si>
  <si>
    <t>653-1-11</t>
  </si>
  <si>
    <t>PEDESTRIAN SIGNAL, FURNISH &amp; INSTALL LED COUNTDOWN, 1 WAY</t>
  </si>
  <si>
    <t>660-6-121</t>
  </si>
  <si>
    <t>VEHICLE DETECTION SYSTEM- AVI, BLUETOOTH, FURNISH &amp; INSTALL, CABINET EQUIPMENT</t>
  </si>
  <si>
    <t>660-6-122</t>
  </si>
  <si>
    <t>VEHICLE DETECTION SYSTEM- AVI, BLUETOOTH, FURNISH &amp; INSTALL, ABOVE GROUND EQUIPMENT</t>
  </si>
  <si>
    <t>660-9-11</t>
  </si>
  <si>
    <t>TRAFFIC DATA DETECTION SYSTEM- VIDEO, FURNISH AND INSTALL, CABINET EQUIPMENT</t>
  </si>
  <si>
    <t>660-9-12</t>
  </si>
  <si>
    <t>TRAFFIC DATA DETECTION SYSTEM- VIDEO, FURNISH AND INSTALL, ABOVE GROUND EQUIPMENT</t>
  </si>
  <si>
    <t>665-1-11</t>
  </si>
  <si>
    <t>PEDESTRIAN DETECTOR, FURNISH &amp; INSTALL, STANDARD</t>
  </si>
  <si>
    <t>682-1-113</t>
  </si>
  <si>
    <t>ITS CCTV CAMERA, F&amp;I, DOME PTZ ENCLOSURE - PRESSURIZED, IP, HIGH DEFINITION</t>
  </si>
  <si>
    <t>684-1-1</t>
  </si>
  <si>
    <t>MANAGED FIELD ETHERNET SWITCH, FURNISH &amp; INSTALL</t>
  </si>
  <si>
    <t>684-1-10</t>
  </si>
  <si>
    <t>MANAGED FIELD ETHERNET SWITCH, LAYER 3, FURNISH &amp; INSTALL</t>
  </si>
  <si>
    <t>685-1-11</t>
  </si>
  <si>
    <t>UNINTERRUPTIBLE POWER SUPPLY, FURNISH AND INSTALL, LINE INTERACTIVE</t>
  </si>
  <si>
    <t>685-2-1</t>
  </si>
  <si>
    <t>REMOTE POWER MANAGEMENT UNIT- RPMU, FURNISH AND INSTALL</t>
  </si>
  <si>
    <t>700-1-600</t>
  </si>
  <si>
    <t>SINGLE COLUMN GROUND SIGN ASSEMBLY, REMOVE</t>
  </si>
  <si>
    <t>700-2-114</t>
  </si>
  <si>
    <t>MULTI-COLUMN GROUND SIGN ASSEMBLY, F&amp;I GROUND MOUNT, 30.1-50.0 SF</t>
  </si>
  <si>
    <t>700-3-201</t>
  </si>
  <si>
    <t>SIGN PANEL, FURNISH &amp; INSTALL OVERHEAD MOUNT, UP TO 12 SF</t>
  </si>
  <si>
    <t>700-5-21</t>
  </si>
  <si>
    <t>INTERNALLY ILLUMINATED SIGN, FURNISH &amp; INSTALL OVERHEAD MOUNT, UP TO 12 SF</t>
  </si>
  <si>
    <t>700-5-22</t>
  </si>
  <si>
    <t>INTERNALLY ILLUMINATED SIGN, FURNISH &amp; INSTALL, OVERHEAD MOUNT, 12-18 SF</t>
  </si>
  <si>
    <t>706-1-3</t>
  </si>
  <si>
    <t>RAISED PAVEMENT MARKER, TYPE B</t>
  </si>
  <si>
    <t>710-90</t>
  </si>
  <si>
    <t>PAINTED PAVEMENT MARKINGS - FINAL SURFACE</t>
  </si>
  <si>
    <t>711-11-123</t>
  </si>
  <si>
    <t>THERMOPLASTIC, STANDARD, WHITE, SOLID, 12" FOR CROSSWALK</t>
  </si>
  <si>
    <t>711-11-125</t>
  </si>
  <si>
    <t>THERMOPLASTIC, STANDARD, WHITE, SOLID, 24" FOR STOP LINE</t>
  </si>
  <si>
    <t>711-11-141</t>
  </si>
  <si>
    <t>THERMOPLASTIC, STANDARD, WHITE, 6-10 GAP EXTENSION, 6"</t>
  </si>
  <si>
    <t>GM</t>
  </si>
  <si>
    <t>711-11-160</t>
  </si>
  <si>
    <t>THERMOPLASTIC, STANDARD, WHITE, BICYCLIST SYMBOL</t>
  </si>
  <si>
    <t>711-11-170</t>
  </si>
  <si>
    <t>THERMOPLASTIC, STANDARD, WHITE, ARROW</t>
  </si>
  <si>
    <t>711-11-224</t>
  </si>
  <si>
    <t>THERMOPLASTIC, STANDARD, YELLOW, SOLID, 18" FOR DIAGONAL</t>
  </si>
  <si>
    <t>711-14-125</t>
  </si>
  <si>
    <t>THERMOPLASTIC, PREFORMED, WHITE, SOLID, 24" FOR CROSSWALK</t>
  </si>
  <si>
    <t>711-16-101</t>
  </si>
  <si>
    <t>THERMOPLASTIC, STANDARD-OTHER SURFACES, WHITE, SOLID, 6"</t>
  </si>
  <si>
    <t>711-16-201</t>
  </si>
  <si>
    <t>THERMOPLASTIC, STANDARD-OTHER SURFACES, YELLOW, SOLID, 6"</t>
  </si>
  <si>
    <t>THERMOPLASTIC, REMOVE EXISTING THERMOPLASTIC PAVEMENT MARKINGS- SURFACE TO REMAIN</t>
  </si>
  <si>
    <t>SIGNALIZATION SUBTOTAL</t>
  </si>
  <si>
    <t>635-2-12</t>
  </si>
  <si>
    <t>PULL &amp; SPLICE BOX; FURNISH &amp; INSTALL; 24"x36"</t>
  </si>
  <si>
    <t>635-2-13</t>
  </si>
  <si>
    <t>PULL &amp; SPLICE BOX, F&amp;I, 36" ROUND COVER SIZE</t>
  </si>
  <si>
    <t>INTERCONNECT SUBTOTAL</t>
  </si>
  <si>
    <t>639-3-12</t>
  </si>
  <si>
    <t>ELECTRICAL SERVICE DISCONNECT, F&amp;I, CABINET</t>
  </si>
  <si>
    <t>715-1-12</t>
  </si>
  <si>
    <t>LIGHTING CONDUCTORS, F&amp;I, INSULATED, NO.8 - 6</t>
  </si>
  <si>
    <t>715-7-11</t>
  </si>
  <si>
    <t>LOAD CENTER, F&amp;I, SECONDARY VOLTAGE</t>
  </si>
  <si>
    <t>715-61-321</t>
  </si>
  <si>
    <t>LIGHT POLE COMPLETE, F&amp;I, STANDARD POLE STANDARD FOUNDATION, 40' MOUNTING HEIGHT, 10' ARM LENGTH</t>
  </si>
  <si>
    <t>715-65-266</t>
  </si>
  <si>
    <t>LIGHT POLE COMPLETE, F&amp;I, UTILITY CONFLICT POLE STANDARD FOUNDATION, 35' MOUNTING HEIGHT, 16' ARM LENGTH</t>
  </si>
  <si>
    <t>715-500-1</t>
  </si>
  <si>
    <t>POLE CABLE DISTRIBUTION SYSTEM, FURNISH AND INSTALL, CONVENTIONAL</t>
  </si>
  <si>
    <t>LIGHTING SUBTOTAL</t>
  </si>
  <si>
    <t xml:space="preserve"> Pavement Expasion</t>
  </si>
  <si>
    <t>G-01</t>
  </si>
  <si>
    <t>Mobilization</t>
  </si>
  <si>
    <t>G-03</t>
  </si>
  <si>
    <t>Project Sign</t>
  </si>
  <si>
    <t>G-05</t>
  </si>
  <si>
    <t>Maintenance of Traffic</t>
  </si>
  <si>
    <t>G-06</t>
  </si>
  <si>
    <t>Silt Fence &amp; Sediment Control</t>
  </si>
  <si>
    <t>FDOT-104-18</t>
  </si>
  <si>
    <t>Inlet Protection System</t>
  </si>
  <si>
    <t>G-09</t>
  </si>
  <si>
    <t>Clearing and Grubbing - Light</t>
  </si>
  <si>
    <t>G-11</t>
  </si>
  <si>
    <t>General Excavation</t>
  </si>
  <si>
    <t>CY</t>
  </si>
  <si>
    <t>G-15</t>
  </si>
  <si>
    <t>Grading (Finish)</t>
  </si>
  <si>
    <t>G-17</t>
  </si>
  <si>
    <t>Remove &amp; Replace Unsuitable Material</t>
  </si>
  <si>
    <t>G-18</t>
  </si>
  <si>
    <t>Stabilized subgrade &amp; Sub-base</t>
  </si>
  <si>
    <t>G-19</t>
  </si>
  <si>
    <t>Limerock 10" Base</t>
  </si>
  <si>
    <t>G-21</t>
  </si>
  <si>
    <t>Removal of Existing Concrete Sidewalks and Driveways</t>
  </si>
  <si>
    <t>G-22</t>
  </si>
  <si>
    <t>Removal of Existing Concrete Curb &amp; Gutter</t>
  </si>
  <si>
    <t>TN</t>
  </si>
  <si>
    <t>G-27</t>
  </si>
  <si>
    <t>Mill Existing Asphalt Pavement at 1.5” Depth</t>
  </si>
  <si>
    <t>G-32-1</t>
  </si>
  <si>
    <t>SP 9.5 Asphalt Superpave</t>
  </si>
  <si>
    <t>G-32-2</t>
  </si>
  <si>
    <t>SP 12.5 Asphalt Superpave</t>
  </si>
  <si>
    <t>G-52</t>
  </si>
  <si>
    <t>Construction Survey</t>
  </si>
  <si>
    <t>G-53</t>
  </si>
  <si>
    <t>As-Built Drawings: Survey, Roadway, &amp; Utilities</t>
  </si>
  <si>
    <t>G-56-E-2</t>
  </si>
  <si>
    <t>Concrete Curb and Gutter, Type E</t>
  </si>
  <si>
    <t>G-80</t>
  </si>
  <si>
    <t>Sod, Bahia</t>
  </si>
  <si>
    <t>FDOT-520- 5-42</t>
  </si>
  <si>
    <t>6' Type IV Concrete Traffic Separator</t>
  </si>
  <si>
    <t>ROADWAY SUBTOTAL</t>
  </si>
  <si>
    <t>SUMMARY OF ROADWAY</t>
  </si>
  <si>
    <t>SUMMARY OF POTABLE WATER</t>
  </si>
  <si>
    <t>12" PVC WATER MAIN</t>
  </si>
  <si>
    <t>DIP MJ FITTINGS 12"</t>
  </si>
  <si>
    <t>W-05-2-12</t>
  </si>
  <si>
    <t>12" BUTTERFLY VALVE &amp; VALVE BOX</t>
  </si>
  <si>
    <t>POTABLE WATER SUBTOTAL</t>
  </si>
  <si>
    <t>SUMMARY OF TRAFFIC CONTROL</t>
  </si>
  <si>
    <t>G-34-1</t>
  </si>
  <si>
    <t>Object Marker, Type 1</t>
  </si>
  <si>
    <t>G-89-111</t>
  </si>
  <si>
    <t>Single Post Sign, F &amp; I, Less than 12 Sq. ft.</t>
  </si>
  <si>
    <t>G-91</t>
  </si>
  <si>
    <t>Raised Retro-Reflective Pavement Marker w/ Adhesive</t>
  </si>
  <si>
    <t>G-93-121</t>
  </si>
  <si>
    <t>Temporary Traffic Stripes and Markings, Standard, White, Solid, 6” Stripe</t>
  </si>
  <si>
    <t>G-93-131</t>
  </si>
  <si>
    <t>Temporary Solid 6" Skip Stripe 10' x 30' White (Gross)</t>
  </si>
  <si>
    <t>G-93-141</t>
  </si>
  <si>
    <t>Temporary Solid 6" Skip Stripe 2' x 4' White (Gross)</t>
  </si>
  <si>
    <t>G-93-221</t>
  </si>
  <si>
    <t>Temporary Traffic Stripes and Markings, Standard, Yellow, Solid, 6” Stripe</t>
  </si>
  <si>
    <t>G-93-224</t>
  </si>
  <si>
    <t>Temporary Traffic Stripes and Markings, Standard, Yellow, Solid, 18” Stripe</t>
  </si>
  <si>
    <t>G-94-1-121</t>
  </si>
  <si>
    <t>Thermoplastic Traffic Stripes and Markings, Standard, White, Solid, 6” Stripe</t>
  </si>
  <si>
    <t>G-94-1-131</t>
  </si>
  <si>
    <t>ThermoPlastic Solid 6" Skip Stripe 10' x 30'  White (Gross)</t>
  </si>
  <si>
    <t>G-94-1-141</t>
  </si>
  <si>
    <t>ThermoPlastic Solid 6" Skip Stripe 2' x 4' White (Gross)</t>
  </si>
  <si>
    <t>G-94-1-221</t>
  </si>
  <si>
    <t>Thermoplastic Traffic Stripes and Markings, Standard, Yellow, Solid, 6” Stripe</t>
  </si>
  <si>
    <t>G-94-1-224</t>
  </si>
  <si>
    <t>Thermoplastic Traffic Stripes and Markings, Standard, Yellow, Solid, 18” Stripe</t>
  </si>
  <si>
    <t>G-95-16</t>
  </si>
  <si>
    <t>Thermoplastic Pavement Message</t>
  </si>
  <si>
    <t>EW</t>
  </si>
  <si>
    <t>G-95-17</t>
  </si>
  <si>
    <t>Thermoplastic Pavement Arrow</t>
  </si>
  <si>
    <t>G-96-16</t>
  </si>
  <si>
    <t>Temporary Pavement Message</t>
  </si>
  <si>
    <t>G-96-17</t>
  </si>
  <si>
    <t>Temporary Pavement Arrow</t>
  </si>
  <si>
    <t>TRAFFIC CONTROL SUBTOTAL</t>
  </si>
  <si>
    <t>POTABLE WATER ESTIMATE</t>
  </si>
  <si>
    <t>SUMMARY OF SIGNALIZATION</t>
  </si>
  <si>
    <t>SUMMARY OF INTERCONNECT</t>
  </si>
  <si>
    <t>SUMMARY OF LIGHTING</t>
  </si>
  <si>
    <t>CONCRETE SIDEWALK AND DRIVEWAYS, 6" THICK (FOR CURB RAMPS AND SIDEWALK RECONSTRUCTION)</t>
  </si>
  <si>
    <t>522-2</t>
  </si>
  <si>
    <t>633-6</t>
  </si>
  <si>
    <t>FIBER OPTIC CABLE LOCATOR</t>
  </si>
  <si>
    <t>711-17-1</t>
  </si>
  <si>
    <t>STRAIN POLE  / SIGNALIZATION IMPROVEMENTS</t>
  </si>
  <si>
    <t>634-4-153</t>
  </si>
  <si>
    <t>SPAN WIRE ASSEMBLY, F&amp;I, TWO POINT, BOX SPAN</t>
  </si>
  <si>
    <t>641-2-11</t>
  </si>
  <si>
    <t>PRESTRESSED CONCRETE POLE, F&amp;I, TYPE P-II PEDESTAL</t>
  </si>
  <si>
    <t>641-2-30</t>
  </si>
  <si>
    <t>PRESTRESSED CONCRETE POLE, INSTALL</t>
  </si>
  <si>
    <t>650-1-24</t>
  </si>
  <si>
    <t>VEHICULAR TRAFFIC SIGNAL, F&amp;I , POLYCARBONATE W/ALUM TOP, 3 SECTION, 1 WAY</t>
  </si>
  <si>
    <t>650-1-26</t>
  </si>
  <si>
    <t>VEHICULAR TRAFFIC SIGNAL, F&amp;I POLYCARBONATE W/ALUM TOP, 4 SECTION, 1 WAY</t>
  </si>
  <si>
    <t>660-1-109</t>
  </si>
  <si>
    <t>LOOP DETECTOR INDUCTIVE, F&amp;I, TYPE 9</t>
  </si>
  <si>
    <t>660-1-110</t>
  </si>
  <si>
    <t>LOOP DETECTOR INDUCTIVE, F&amp;I, TYPE 10</t>
  </si>
  <si>
    <t>660-2-102</t>
  </si>
  <si>
    <t>LOOP ASSEMBLY, F&amp;I, TYPE B</t>
  </si>
  <si>
    <t>660-2-106</t>
  </si>
  <si>
    <t>LOOP ASSEMBLY, F&amp;I, TYPE F</t>
  </si>
  <si>
    <t>670-5-300</t>
  </si>
  <si>
    <t>TRAFFIC CONTROLLER ASSEMBLY, INSTALL</t>
  </si>
  <si>
    <t>G-93-4</t>
  </si>
  <si>
    <t>Temporary Traffic Stripes and Markings, Standard, White, Solid, 24” Stripe</t>
  </si>
  <si>
    <t>G-93-6</t>
  </si>
  <si>
    <t>Temporary Traffic Stripes and Markings, Standard, White, Solid, 12” Stripe</t>
  </si>
  <si>
    <t>G-94-4</t>
  </si>
  <si>
    <t>Thermoplastic Traffic Stripes and Markings, Standard, White, Solid, 12” Stripe</t>
  </si>
  <si>
    <t>G-94-6</t>
  </si>
  <si>
    <t>Thermoplastic Traffic Stripes and Markings, Standard, White, Solid, 24” Stripe</t>
  </si>
  <si>
    <t>G-105</t>
  </si>
  <si>
    <t>Remove Stripe/Pavement/Message (Grind or Waterblast)</t>
  </si>
  <si>
    <t>CONTRACT# CIP/250303</t>
  </si>
  <si>
    <t>Bidder name</t>
  </si>
  <si>
    <t>Bidder Location</t>
  </si>
  <si>
    <t>ENTER COMPANY NAME HERE</t>
  </si>
  <si>
    <t>ENTER OFFICE LOCATION HERE</t>
  </si>
  <si>
    <t>ITB# CIP/250303 Signalization of SW/NW 46th Avenue at SR 40</t>
  </si>
  <si>
    <t>TOTAL BID AMOUNT</t>
  </si>
  <si>
    <t xml:space="preserve">DESCRIPTION  </t>
  </si>
  <si>
    <t>UOM</t>
  </si>
  <si>
    <t>EST QTY</t>
  </si>
  <si>
    <t>UNIT COST</t>
  </si>
  <si>
    <t>EXTENDED COST</t>
  </si>
  <si>
    <t xml:space="preserve"> ITEM #</t>
  </si>
  <si>
    <t>BID ALTERNATES</t>
  </si>
  <si>
    <t>BID ALTERNATES SUB-TOTAL</t>
  </si>
  <si>
    <t>GRAND TOTAL</t>
  </si>
  <si>
    <t>715-67-000</t>
  </si>
  <si>
    <r>
      <rPr>
        <b/>
        <u/>
        <sz val="10"/>
        <color rgb="FF000000"/>
        <rFont val="Arial"/>
        <family val="2"/>
      </rPr>
      <t>POLES</t>
    </r>
    <r>
      <rPr>
        <sz val="10"/>
        <color rgb="FF000000"/>
        <rFont val="Arial"/>
        <family val="2"/>
      </rPr>
      <t xml:space="preserve"> - SHALL INCLUDE ALL LABOR AND EQUIPMENT TO INSTALL LIGHT POLES TO BE FURNISHED BY THE CITY OF OCALA. INSTALLATION OF STANDARD FOUNDATION PER FDOT STANDARDS AND TRANSPORT BY THE CONTRACTOR OF THE FURNISHED POLES TO THE CONSTRUCTION SITE SHALL BE INCLUDED.</t>
    </r>
  </si>
  <si>
    <t>W-1</t>
  </si>
  <si>
    <t>W-03</t>
  </si>
  <si>
    <t>W-16</t>
  </si>
  <si>
    <t>W-18</t>
  </si>
  <si>
    <t>12" TAP ON EXISTING 12" WATER MAIN W/VALVE &amp; SST STEM</t>
  </si>
  <si>
    <t>DIRECTIONAL BORE 12"</t>
  </si>
  <si>
    <t xml:space="preserve">REV 2.28.25 Exhibit B - PRICE PROPOSAL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</si>
</sst>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quot;$&quot;#,##0.00"/>
    <numFmt numFmtId="166" formatCode="_(* #,##0_);_(* \(#,##0\);_(* &quot;-&quot;??_);_(@_)"/>
    <numFmt numFmtId="167" formatCode="#,##0.000"/>
  </numFmts>
  <fonts count="30">
    <font>
      <sz val="10"/>
      <color rgb="FF000000"/>
      <name val="Times New Roman"/>
      <charset val="204"/>
    </font>
    <font>
      <sz val="10"/>
      <color rgb="FF000000"/>
      <name val="Times New Roman"/>
      <family val="1"/>
    </font>
    <font>
      <sz val="10"/>
      <name val="FDOT"/>
    </font>
    <font>
      <sz val="11"/>
      <color rgb="FF000000"/>
      <name val="Arial"/>
      <family val="2"/>
    </font>
    <font>
      <b/>
      <sz val="14"/>
      <name val="Arial"/>
      <family val="2"/>
    </font>
    <font>
      <b/>
      <sz val="11"/>
      <name val="Arial"/>
      <family val="2"/>
    </font>
    <font>
      <sz val="10"/>
      <color rgb="FF000000"/>
      <name val="Arial"/>
      <family val="2"/>
    </font>
    <font>
      <sz val="11"/>
      <name val="Arial"/>
      <family val="2"/>
    </font>
    <font>
      <b/>
      <sz val="10"/>
      <color rgb="FF000000"/>
      <name val="Arial"/>
      <family val="2"/>
    </font>
    <font>
      <b/>
      <sz val="10"/>
      <name val="Arial"/>
      <family val="2"/>
    </font>
    <font>
      <sz val="10"/>
      <name val="Arial"/>
      <family val="2"/>
    </font>
    <font>
      <sz val="11"/>
      <color rgb="FF006100"/>
      <name val="Calibri"/>
      <family val="2"/>
      <scheme val="minor"/>
    </font>
    <font>
      <b/>
      <sz val="16"/>
      <color theme="0"/>
      <name val="Malgun Gothic"/>
      <family val="2"/>
    </font>
    <font>
      <sz val="16"/>
      <name val="Malgun Gothic"/>
      <family val="2"/>
    </font>
    <font>
      <sz val="10.5"/>
      <color theme="1"/>
      <name val="Malgun Gothic"/>
      <family val="2"/>
    </font>
    <font>
      <b/>
      <sz val="14"/>
      <name val="Malgun Gothic"/>
      <family val="2"/>
    </font>
    <font>
      <sz val="10"/>
      <name val="Malgun Gothic"/>
      <family val="2"/>
    </font>
    <font>
      <b/>
      <sz val="14"/>
      <color rgb="FF0A9050"/>
      <name val="Malgun Gothic"/>
      <family val="2"/>
    </font>
    <font>
      <sz val="11"/>
      <color theme="1"/>
      <name val="Malgun Gothic"/>
      <family val="2"/>
    </font>
    <font>
      <b/>
      <sz val="14"/>
      <color theme="1"/>
      <name val="Malgun Gothic"/>
      <family val="2"/>
    </font>
    <font>
      <b/>
      <sz val="14"/>
      <color rgb="FF000000"/>
      <name val="Arial"/>
      <family val="2"/>
    </font>
    <font>
      <b/>
      <sz val="11"/>
      <color rgb="FF000000"/>
      <name val="Arial"/>
      <family val="2"/>
    </font>
    <font>
      <b/>
      <i/>
      <sz val="12"/>
      <color rgb="FF000000"/>
      <name val="Arial"/>
      <family val="2"/>
    </font>
    <font>
      <b/>
      <i/>
      <sz val="11"/>
      <color rgb="FF000000"/>
      <name val="Arial"/>
      <family val="2"/>
    </font>
    <font>
      <b/>
      <u/>
      <sz val="10"/>
      <color rgb="FF000000"/>
      <name val="Arial"/>
      <family val="2"/>
    </font>
    <font>
      <b/>
      <sz val="16"/>
      <color rgb="FFC00000"/>
      <name val="Malgun Gothic"/>
      <family val="2"/>
    </font>
    <font>
      <sz val="10"/>
      <color rgb="FFFF0000"/>
      <name val="Arial"/>
      <family val="2"/>
    </font>
    <font>
      <strike/>
      <sz val="10"/>
      <color rgb="FFFF0000"/>
      <name val="Arial"/>
      <family val="2"/>
    </font>
    <font>
      <strike/>
      <sz val="11"/>
      <color rgb="FFFF0000"/>
      <name val="Arial"/>
      <family val="2"/>
    </font>
    <font>
      <b/>
      <sz val="10"/>
      <color rgb="FFFF0000"/>
      <name val="Arial"/>
      <family val="2"/>
    </font>
  </fonts>
  <fills count="11">
    <fill>
      <patternFill patternType="none"/>
    </fill>
    <fill>
      <patternFill patternType="gray125"/>
    </fill>
    <fill>
      <patternFill patternType="solid">
        <fgColor rgb="FFD8D8D8"/>
      </patternFill>
    </fill>
    <fill>
      <patternFill patternType="solid">
        <fgColor theme="0" tint="-0.14999847407452621"/>
        <bgColor indexed="64"/>
      </patternFill>
    </fill>
    <fill>
      <patternFill patternType="solid">
        <fgColor rgb="FFC6EFCE"/>
      </patternFill>
    </fill>
    <fill>
      <patternFill patternType="solid">
        <fgColor rgb="FF234F76"/>
        <bgColor indexed="64"/>
      </patternFill>
    </fill>
    <fill>
      <patternFill patternType="solid">
        <fgColor rgb="FFACD1D8"/>
        <bgColor indexed="64"/>
      </patternFill>
    </fill>
    <fill>
      <patternFill patternType="solid">
        <fgColor theme="0" tint="-4.9989318521683403E-2"/>
        <bgColor indexed="64"/>
      </patternFill>
    </fill>
    <fill>
      <patternFill patternType="solid">
        <fgColor rgb="FF7FB8C3"/>
        <bgColor indexed="64"/>
      </patternFill>
    </fill>
    <fill>
      <patternFill patternType="solid">
        <fgColor rgb="FFFFFFCC"/>
        <bgColor indexed="64"/>
      </patternFill>
    </fill>
    <fill>
      <patternFill patternType="solid">
        <fgColor rgb="FFFFFF00"/>
        <bgColor indexed="64"/>
      </patternFill>
    </fill>
  </fills>
  <borders count="17">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1" fillId="4" borderId="0" applyNumberFormat="0" applyBorder="0" applyAlignment="0" applyProtection="0"/>
  </cellStyleXfs>
  <cellXfs count="150">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lignment horizontal="left"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165" fontId="3" fillId="0" borderId="0" xfId="0" applyNumberFormat="1" applyFont="1" applyFill="1" applyBorder="1" applyAlignment="1">
      <alignment horizontal="center" vertical="center"/>
    </xf>
    <xf numFmtId="165" fontId="3" fillId="0" borderId="0" xfId="0" applyNumberFormat="1" applyFont="1" applyFill="1" applyBorder="1" applyAlignment="1">
      <alignment horizontal="right"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left"/>
    </xf>
    <xf numFmtId="0" fontId="13" fillId="0" borderId="0" xfId="0" applyFont="1"/>
    <xf numFmtId="0" fontId="16" fillId="0" borderId="0" xfId="0" applyFont="1"/>
    <xf numFmtId="0" fontId="20" fillId="0" borderId="0" xfId="0" applyFont="1" applyFill="1" applyBorder="1" applyAlignment="1">
      <alignment horizontal="left" vertical="top"/>
    </xf>
    <xf numFmtId="0" fontId="21" fillId="0" borderId="0" xfId="0" applyFont="1" applyFill="1" applyBorder="1" applyAlignment="1">
      <alignment horizontal="center" vertical="center"/>
    </xf>
    <xf numFmtId="0" fontId="6" fillId="0" borderId="0" xfId="0" applyFont="1" applyFill="1" applyBorder="1" applyAlignment="1">
      <alignment horizontal="left" vertical="top"/>
    </xf>
    <xf numFmtId="0" fontId="12" fillId="5" borderId="1" xfId="0" applyFont="1" applyFill="1" applyBorder="1" applyAlignment="1" applyProtection="1">
      <alignment horizontal="left" vertical="center"/>
    </xf>
    <xf numFmtId="0" fontId="12" fillId="5" borderId="2" xfId="0" applyFont="1" applyFill="1" applyBorder="1" applyAlignment="1" applyProtection="1">
      <alignment horizontal="right" vertical="center"/>
    </xf>
    <xf numFmtId="0" fontId="4"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 xfId="0" applyFont="1" applyBorder="1" applyAlignment="1" applyProtection="1">
      <alignment horizontal="center" vertical="center"/>
    </xf>
    <xf numFmtId="1" fontId="6" fillId="0" borderId="3" xfId="0" quotePrefix="1" applyNumberFormat="1" applyFont="1" applyBorder="1" applyAlignment="1" applyProtection="1">
      <alignment horizontal="center"/>
    </xf>
    <xf numFmtId="0" fontId="6" fillId="0" borderId="3" xfId="0" applyFont="1" applyBorder="1" applyProtection="1"/>
    <xf numFmtId="0" fontId="6" fillId="0" borderId="3" xfId="0" applyFont="1" applyBorder="1" applyAlignment="1" applyProtection="1">
      <alignment horizontal="center"/>
    </xf>
    <xf numFmtId="3" fontId="6" fillId="0" borderId="3" xfId="0" applyNumberFormat="1" applyFont="1" applyBorder="1" applyAlignment="1" applyProtection="1">
      <alignment horizontal="center"/>
    </xf>
    <xf numFmtId="1" fontId="6" fillId="0" borderId="3" xfId="0" applyNumberFormat="1" applyFont="1" applyBorder="1" applyAlignment="1" applyProtection="1">
      <alignment horizontal="center"/>
    </xf>
    <xf numFmtId="1" fontId="6" fillId="0" borderId="3" xfId="0" quotePrefix="1" applyNumberFormat="1" applyFont="1" applyBorder="1" applyAlignment="1" applyProtection="1">
      <alignment horizontal="center" wrapText="1"/>
    </xf>
    <xf numFmtId="0" fontId="6" fillId="0" borderId="3" xfId="0" applyFont="1" applyBorder="1" applyAlignment="1" applyProtection="1">
      <alignment wrapText="1"/>
    </xf>
    <xf numFmtId="0" fontId="6" fillId="0" borderId="3" xfId="0" applyFont="1" applyBorder="1" applyAlignment="1" applyProtection="1">
      <alignment horizontal="center" wrapText="1"/>
    </xf>
    <xf numFmtId="1" fontId="6" fillId="0" borderId="3" xfId="0" applyNumberFormat="1" applyFont="1" applyBorder="1" applyAlignment="1" applyProtection="1">
      <alignment horizontal="center" wrapText="1"/>
    </xf>
    <xf numFmtId="164" fontId="6" fillId="0" borderId="3" xfId="0" applyNumberFormat="1" applyFont="1" applyBorder="1" applyAlignment="1" applyProtection="1">
      <alignment horizontal="center"/>
    </xf>
    <xf numFmtId="3" fontId="6" fillId="0" borderId="3" xfId="0" applyNumberFormat="1" applyFont="1" applyBorder="1" applyAlignment="1" applyProtection="1">
      <alignment horizontal="center" wrapText="1"/>
    </xf>
    <xf numFmtId="167" fontId="6" fillId="0" borderId="3" xfId="0" applyNumberFormat="1" applyFont="1" applyBorder="1" applyAlignment="1" applyProtection="1">
      <alignment horizontal="center"/>
    </xf>
    <xf numFmtId="0" fontId="6" fillId="0" borderId="3" xfId="0" applyFont="1" applyBorder="1" applyAlignment="1" applyProtection="1"/>
    <xf numFmtId="165" fontId="3" fillId="0" borderId="3" xfId="0" applyNumberFormat="1" applyFont="1" applyFill="1" applyBorder="1" applyAlignment="1" applyProtection="1">
      <alignment horizontal="center" vertical="center" shrinkToFit="1"/>
      <protection locked="0"/>
    </xf>
    <xf numFmtId="165" fontId="3" fillId="0" borderId="3" xfId="0" applyNumberFormat="1" applyFont="1" applyFill="1" applyBorder="1" applyAlignment="1" applyProtection="1">
      <alignment horizontal="center" vertical="center" wrapText="1" shrinkToFit="1"/>
      <protection locked="0"/>
    </xf>
    <xf numFmtId="165" fontId="7" fillId="0" borderId="3" xfId="0" applyNumberFormat="1" applyFont="1" applyFill="1" applyBorder="1" applyAlignment="1" applyProtection="1">
      <alignment horizontal="center" wrapText="1"/>
      <protection locked="0"/>
    </xf>
    <xf numFmtId="165" fontId="5" fillId="0" borderId="3" xfId="0" applyNumberFormat="1" applyFont="1" applyFill="1" applyBorder="1" applyAlignment="1" applyProtection="1">
      <alignment horizontal="center" vertical="center" wrapText="1"/>
    </xf>
    <xf numFmtId="165" fontId="3" fillId="0" borderId="3" xfId="0" applyNumberFormat="1" applyFont="1" applyFill="1" applyBorder="1" applyAlignment="1" applyProtection="1">
      <alignment horizontal="right" vertical="center" shrinkToFit="1"/>
    </xf>
    <xf numFmtId="165" fontId="21" fillId="3" borderId="3" xfId="0" applyNumberFormat="1" applyFont="1" applyFill="1" applyBorder="1" applyAlignment="1" applyProtection="1">
      <alignment horizontal="right" vertical="center" shrinkToFit="1"/>
    </xf>
    <xf numFmtId="1" fontId="8" fillId="0" borderId="3" xfId="0" quotePrefix="1" applyNumberFormat="1" applyFont="1" applyFill="1" applyBorder="1" applyAlignment="1" applyProtection="1">
      <alignment horizontal="right"/>
    </xf>
    <xf numFmtId="0" fontId="7" fillId="0" borderId="3" xfId="0" applyFont="1" applyFill="1" applyBorder="1" applyAlignment="1" applyProtection="1">
      <alignment horizontal="center" vertical="top" wrapText="1"/>
    </xf>
    <xf numFmtId="0" fontId="7" fillId="0" borderId="3" xfId="0" applyFont="1" applyFill="1" applyBorder="1" applyAlignment="1" applyProtection="1">
      <alignment horizontal="left" vertical="top" wrapText="1"/>
    </xf>
    <xf numFmtId="1" fontId="3" fillId="0" borderId="3" xfId="0" applyNumberFormat="1" applyFont="1" applyFill="1" applyBorder="1" applyAlignment="1" applyProtection="1">
      <alignment horizontal="center" vertical="center" shrinkToFit="1"/>
    </xf>
    <xf numFmtId="165" fontId="21" fillId="2" borderId="3" xfId="0" applyNumberFormat="1" applyFont="1" applyFill="1" applyBorder="1" applyAlignment="1" applyProtection="1">
      <alignment horizontal="right" vertical="center" shrinkToFit="1"/>
    </xf>
    <xf numFmtId="165" fontId="3" fillId="0" borderId="3" xfId="0" quotePrefix="1" applyNumberFormat="1" applyFont="1" applyFill="1" applyBorder="1" applyAlignment="1" applyProtection="1">
      <alignment horizontal="center"/>
      <protection locked="0"/>
    </xf>
    <xf numFmtId="3" fontId="3" fillId="0" borderId="3" xfId="0" applyNumberFormat="1"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wrapText="1"/>
    </xf>
    <xf numFmtId="0" fontId="7" fillId="0" borderId="3" xfId="0" applyFont="1" applyFill="1" applyBorder="1" applyAlignment="1" applyProtection="1">
      <alignment horizontal="left" vertical="center" wrapText="1"/>
    </xf>
    <xf numFmtId="165" fontId="7" fillId="0" borderId="3" xfId="0" applyNumberFormat="1" applyFont="1" applyFill="1" applyBorder="1" applyAlignment="1" applyProtection="1">
      <alignment horizontal="center" vertical="top" wrapText="1"/>
      <protection locked="0"/>
    </xf>
    <xf numFmtId="0" fontId="3" fillId="0" borderId="7" xfId="0" applyFont="1" applyFill="1" applyBorder="1" applyAlignment="1" applyProtection="1">
      <alignment horizontal="left" vertical="top"/>
    </xf>
    <xf numFmtId="0" fontId="3" fillId="0" borderId="0" xfId="0" applyFont="1" applyFill="1" applyBorder="1" applyAlignment="1" applyProtection="1">
      <alignment horizontal="left" vertical="top"/>
    </xf>
    <xf numFmtId="0" fontId="3" fillId="0" borderId="0" xfId="0" applyFont="1" applyFill="1" applyBorder="1" applyAlignment="1" applyProtection="1">
      <alignment horizontal="left" vertical="center"/>
    </xf>
    <xf numFmtId="165" fontId="3" fillId="0" borderId="0" xfId="0" applyNumberFormat="1" applyFont="1" applyFill="1" applyBorder="1" applyAlignment="1" applyProtection="1">
      <alignment horizontal="center" vertical="center"/>
    </xf>
    <xf numFmtId="165" fontId="3" fillId="0" borderId="8" xfId="0" applyNumberFormat="1" applyFont="1" applyFill="1" applyBorder="1" applyAlignment="1" applyProtection="1">
      <alignment horizontal="right" vertical="center"/>
    </xf>
    <xf numFmtId="0" fontId="4" fillId="0" borderId="3" xfId="0" applyFont="1" applyFill="1" applyBorder="1" applyAlignment="1" applyProtection="1">
      <alignment horizontal="center" vertical="center" wrapText="1"/>
    </xf>
    <xf numFmtId="0" fontId="10" fillId="0" borderId="3" xfId="0" applyFont="1" applyBorder="1" applyAlignment="1" applyProtection="1">
      <alignment horizontal="left" vertical="center"/>
    </xf>
    <xf numFmtId="0" fontId="10" fillId="0" borderId="3" xfId="0" applyFont="1" applyBorder="1" applyAlignment="1" applyProtection="1">
      <alignment wrapText="1"/>
    </xf>
    <xf numFmtId="166" fontId="10" fillId="0" borderId="3" xfId="1" applyNumberFormat="1" applyFont="1" applyFill="1" applyBorder="1" applyAlignment="1" applyProtection="1">
      <alignment horizontal="center" vertical="center" wrapText="1"/>
    </xf>
    <xf numFmtId="1" fontId="10" fillId="0" borderId="3" xfId="0" applyNumberFormat="1" applyFont="1" applyBorder="1" applyAlignment="1" applyProtection="1">
      <alignment vertical="center" wrapText="1"/>
    </xf>
    <xf numFmtId="0" fontId="10" fillId="0" borderId="3" xfId="0" applyFont="1" applyBorder="1" applyAlignment="1" applyProtection="1">
      <alignment horizontal="left"/>
    </xf>
    <xf numFmtId="0" fontId="10" fillId="0" borderId="3" xfId="0" applyFont="1" applyBorder="1" applyProtection="1"/>
    <xf numFmtId="0" fontId="10" fillId="0" borderId="3" xfId="0" applyFont="1" applyBorder="1" applyAlignment="1" applyProtection="1">
      <alignment horizontal="center"/>
    </xf>
    <xf numFmtId="3" fontId="10" fillId="0" borderId="3" xfId="0" applyNumberFormat="1" applyFont="1" applyBorder="1" applyAlignment="1" applyProtection="1">
      <alignment vertical="center"/>
    </xf>
    <xf numFmtId="4" fontId="10" fillId="0" borderId="3" xfId="0" applyNumberFormat="1" applyFont="1" applyBorder="1" applyAlignment="1" applyProtection="1">
      <alignment vertical="center"/>
    </xf>
    <xf numFmtId="165" fontId="3" fillId="0" borderId="3" xfId="0" applyNumberFormat="1" applyFont="1" applyFill="1" applyBorder="1" applyAlignment="1" applyProtection="1">
      <alignment horizontal="right" vertical="center"/>
    </xf>
    <xf numFmtId="165" fontId="21" fillId="3" borderId="3" xfId="0" applyNumberFormat="1" applyFont="1" applyFill="1" applyBorder="1" applyAlignment="1" applyProtection="1">
      <alignment horizontal="right" vertical="center"/>
    </xf>
    <xf numFmtId="4" fontId="3" fillId="0" borderId="3" xfId="0"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left" vertical="top"/>
    </xf>
    <xf numFmtId="0" fontId="10" fillId="0" borderId="3" xfId="0" applyFont="1" applyBorder="1" applyAlignment="1" applyProtection="1">
      <alignment horizontal="center" vertical="center"/>
    </xf>
    <xf numFmtId="0" fontId="10" fillId="0" borderId="3" xfId="0" applyFont="1" applyBorder="1" applyAlignment="1" applyProtection="1">
      <alignment horizontal="left" vertical="center" wrapText="1"/>
    </xf>
    <xf numFmtId="0" fontId="2" fillId="0" borderId="3" xfId="0" applyFont="1" applyBorder="1" applyAlignment="1" applyProtection="1">
      <alignment horizontal="left"/>
    </xf>
    <xf numFmtId="0" fontId="2" fillId="0" borderId="3" xfId="0" applyFont="1" applyBorder="1" applyAlignment="1" applyProtection="1">
      <alignment wrapText="1"/>
    </xf>
    <xf numFmtId="0" fontId="2" fillId="0" borderId="3" xfId="0" applyFont="1" applyBorder="1" applyAlignment="1" applyProtection="1">
      <alignment horizontal="center" vertical="center"/>
    </xf>
    <xf numFmtId="3" fontId="2" fillId="0" borderId="3" xfId="0" applyNumberFormat="1" applyFont="1" applyBorder="1" applyAlignment="1" applyProtection="1">
      <alignment vertical="center"/>
    </xf>
    <xf numFmtId="0" fontId="2" fillId="0" borderId="3" xfId="0" applyFont="1" applyBorder="1" applyAlignment="1" applyProtection="1">
      <alignment horizontal="left" vertical="center"/>
    </xf>
    <xf numFmtId="166" fontId="2" fillId="0" borderId="3" xfId="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top"/>
    </xf>
    <xf numFmtId="0" fontId="21" fillId="0" borderId="0" xfId="0" applyFont="1" applyFill="1" applyBorder="1" applyAlignment="1" applyProtection="1">
      <alignment horizontal="left" vertical="top"/>
    </xf>
    <xf numFmtId="0" fontId="5" fillId="0" borderId="0" xfId="0" applyFont="1" applyBorder="1" applyAlignment="1" applyProtection="1">
      <alignment horizontal="right" vertical="top"/>
    </xf>
    <xf numFmtId="0" fontId="10" fillId="0" borderId="0" xfId="0" applyFont="1" applyBorder="1" applyAlignment="1" applyProtection="1">
      <alignment horizontal="right" vertical="top"/>
    </xf>
    <xf numFmtId="165" fontId="3" fillId="0" borderId="0" xfId="0" applyNumberFormat="1"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0" fontId="20" fillId="9" borderId="12" xfId="0" applyFont="1" applyFill="1" applyBorder="1" applyAlignment="1" applyProtection="1">
      <alignment horizontal="left" vertical="top"/>
    </xf>
    <xf numFmtId="0" fontId="20" fillId="9" borderId="13" xfId="0" applyFont="1" applyFill="1" applyBorder="1" applyAlignment="1" applyProtection="1">
      <alignment horizontal="right" vertical="top"/>
    </xf>
    <xf numFmtId="0" fontId="20" fillId="9" borderId="14" xfId="0" applyFont="1" applyFill="1" applyBorder="1" applyAlignment="1" applyProtection="1">
      <alignment horizontal="left" vertical="top"/>
    </xf>
    <xf numFmtId="165" fontId="20" fillId="9" borderId="14" xfId="0" applyNumberFormat="1" applyFont="1" applyFill="1" applyBorder="1" applyAlignment="1" applyProtection="1">
      <alignment horizontal="right" vertical="center"/>
    </xf>
    <xf numFmtId="165" fontId="3" fillId="0" borderId="11" xfId="0" applyNumberFormat="1" applyFont="1" applyFill="1" applyBorder="1" applyAlignment="1" applyProtection="1">
      <alignment horizontal="right" vertical="center"/>
    </xf>
    <xf numFmtId="0" fontId="6" fillId="0" borderId="3" xfId="0" applyFont="1" applyFill="1" applyBorder="1" applyAlignment="1" applyProtection="1">
      <alignment horizontal="left" vertical="top"/>
    </xf>
    <xf numFmtId="0" fontId="6" fillId="0" borderId="3" xfId="0" applyFont="1" applyFill="1" applyBorder="1" applyAlignment="1" applyProtection="1">
      <alignment horizontal="left" vertical="top" wrapText="1"/>
    </xf>
    <xf numFmtId="0" fontId="6" fillId="0" borderId="3" xfId="0" applyFont="1" applyFill="1" applyBorder="1" applyAlignment="1" applyProtection="1">
      <alignment horizontal="center" vertical="top"/>
    </xf>
    <xf numFmtId="0" fontId="6" fillId="0" borderId="3" xfId="0" applyFont="1" applyFill="1" applyBorder="1" applyAlignment="1" applyProtection="1">
      <alignment horizontal="right" vertical="center"/>
    </xf>
    <xf numFmtId="165" fontId="6" fillId="0" borderId="3" xfId="0" applyNumberFormat="1" applyFont="1" applyFill="1" applyBorder="1" applyAlignment="1" applyProtection="1">
      <alignment horizontal="right" vertical="center"/>
    </xf>
    <xf numFmtId="0" fontId="3" fillId="5" borderId="9" xfId="0" applyFont="1" applyFill="1" applyBorder="1" applyAlignment="1" applyProtection="1">
      <alignment horizontal="left" vertical="top"/>
    </xf>
    <xf numFmtId="0" fontId="3" fillId="5" borderId="10" xfId="0" applyFont="1" applyFill="1" applyBorder="1" applyAlignment="1" applyProtection="1">
      <alignment horizontal="left" vertical="top"/>
    </xf>
    <xf numFmtId="0" fontId="3" fillId="5" borderId="10" xfId="0" applyFont="1" applyFill="1" applyBorder="1" applyAlignment="1" applyProtection="1">
      <alignment horizontal="left" vertical="center"/>
    </xf>
    <xf numFmtId="165" fontId="3" fillId="5" borderId="10" xfId="0" applyNumberFormat="1" applyFont="1" applyFill="1" applyBorder="1" applyAlignment="1" applyProtection="1">
      <alignment horizontal="center" vertical="center"/>
    </xf>
    <xf numFmtId="165" fontId="3" fillId="5" borderId="11" xfId="0" applyNumberFormat="1" applyFont="1" applyFill="1" applyBorder="1" applyAlignment="1" applyProtection="1">
      <alignment horizontal="right" vertical="center"/>
    </xf>
    <xf numFmtId="165" fontId="6" fillId="0" borderId="3" xfId="0" applyNumberFormat="1"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top" wrapText="1"/>
    </xf>
    <xf numFmtId="0" fontId="7" fillId="0" borderId="15" xfId="0" applyFont="1" applyFill="1" applyBorder="1" applyAlignment="1" applyProtection="1">
      <alignment horizontal="left" vertical="top" wrapText="1"/>
    </xf>
    <xf numFmtId="1" fontId="3" fillId="0" borderId="15" xfId="0" applyNumberFormat="1" applyFont="1" applyFill="1" applyBorder="1" applyAlignment="1" applyProtection="1">
      <alignment horizontal="center" vertical="center" shrinkToFit="1"/>
    </xf>
    <xf numFmtId="165" fontId="3" fillId="0" borderId="15" xfId="0" quotePrefix="1" applyNumberFormat="1" applyFont="1" applyFill="1" applyBorder="1" applyAlignment="1" applyProtection="1">
      <alignment horizontal="center"/>
      <protection locked="0"/>
    </xf>
    <xf numFmtId="165" fontId="3" fillId="0" borderId="15" xfId="0" applyNumberFormat="1" applyFont="1" applyFill="1" applyBorder="1" applyAlignment="1" applyProtection="1">
      <alignment horizontal="right" vertical="center" shrinkToFit="1"/>
    </xf>
    <xf numFmtId="0" fontId="5" fillId="0" borderId="16" xfId="0" applyFont="1" applyFill="1" applyBorder="1" applyAlignment="1" applyProtection="1">
      <alignment horizontal="right" vertical="top" wrapText="1"/>
    </xf>
    <xf numFmtId="0" fontId="5" fillId="2" borderId="9" xfId="0" applyFont="1" applyFill="1" applyBorder="1" applyAlignment="1" applyProtection="1">
      <alignment vertical="top" wrapText="1"/>
    </xf>
    <xf numFmtId="0" fontId="5" fillId="2" borderId="10" xfId="0" applyFont="1" applyFill="1" applyBorder="1" applyAlignment="1" applyProtection="1">
      <alignment vertical="top" wrapText="1"/>
    </xf>
    <xf numFmtId="0" fontId="5" fillId="2" borderId="10" xfId="0" applyFont="1" applyFill="1" applyBorder="1" applyAlignment="1" applyProtection="1">
      <alignment horizontal="right" vertical="top"/>
    </xf>
    <xf numFmtId="3" fontId="26" fillId="10" borderId="3" xfId="0" applyNumberFormat="1" applyFont="1" applyFill="1" applyBorder="1" applyAlignment="1" applyProtection="1">
      <alignment vertical="center"/>
    </xf>
    <xf numFmtId="0" fontId="27" fillId="10" borderId="3" xfId="0" applyFont="1" applyFill="1" applyBorder="1" applyAlignment="1" applyProtection="1">
      <alignment horizontal="left" vertical="center"/>
    </xf>
    <xf numFmtId="0" fontId="27" fillId="10" borderId="3" xfId="0" applyFont="1" applyFill="1" applyBorder="1" applyAlignment="1" applyProtection="1">
      <alignment wrapText="1"/>
    </xf>
    <xf numFmtId="166" fontId="27" fillId="10" borderId="3" xfId="1" applyNumberFormat="1" applyFont="1" applyFill="1" applyBorder="1" applyAlignment="1" applyProtection="1">
      <alignment horizontal="center" vertical="center" wrapText="1"/>
    </xf>
    <xf numFmtId="3" fontId="27" fillId="10" borderId="3" xfId="0" applyNumberFormat="1" applyFont="1" applyFill="1" applyBorder="1" applyAlignment="1" applyProtection="1">
      <alignment vertical="center"/>
    </xf>
    <xf numFmtId="4" fontId="28" fillId="10" borderId="3" xfId="0" applyNumberFormat="1" applyFont="1" applyFill="1" applyBorder="1" applyAlignment="1" applyProtection="1">
      <alignment horizontal="center" vertical="center"/>
      <protection locked="0"/>
    </xf>
    <xf numFmtId="165" fontId="28" fillId="10" borderId="3" xfId="0" applyNumberFormat="1" applyFont="1" applyFill="1" applyBorder="1" applyAlignment="1" applyProtection="1">
      <alignment horizontal="right" vertical="center"/>
    </xf>
    <xf numFmtId="0" fontId="26" fillId="10" borderId="3" xfId="0" applyFont="1" applyFill="1" applyBorder="1" applyAlignment="1" applyProtection="1">
      <alignment horizontal="left" vertical="center"/>
    </xf>
    <xf numFmtId="0" fontId="26" fillId="10" borderId="3" xfId="0" applyFont="1" applyFill="1" applyBorder="1" applyAlignment="1" applyProtection="1">
      <alignment wrapText="1"/>
    </xf>
    <xf numFmtId="0" fontId="22" fillId="0" borderId="9" xfId="0" applyFont="1" applyFill="1" applyBorder="1" applyAlignment="1" applyProtection="1">
      <alignment horizontal="left" vertical="top"/>
    </xf>
    <xf numFmtId="0" fontId="22" fillId="0" borderId="10" xfId="0" applyFont="1" applyFill="1" applyBorder="1" applyAlignment="1" applyProtection="1">
      <alignment horizontal="left" vertical="top"/>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9" fillId="8" borderId="3" xfId="0" applyFont="1" applyFill="1" applyBorder="1" applyAlignment="1" applyProtection="1">
      <alignment horizontal="left" vertical="center"/>
    </xf>
    <xf numFmtId="0" fontId="14" fillId="0" borderId="3" xfId="0" applyFont="1" applyBorder="1" applyAlignment="1" applyProtection="1">
      <alignment horizontal="center" vertical="center"/>
      <protection locked="0"/>
    </xf>
    <xf numFmtId="0" fontId="15" fillId="6" borderId="3" xfId="0" applyFont="1" applyFill="1" applyBorder="1" applyAlignment="1" applyProtection="1">
      <alignment horizontal="center" vertical="center"/>
    </xf>
    <xf numFmtId="0" fontId="17" fillId="7" borderId="3" xfId="2" applyFont="1" applyFill="1" applyBorder="1" applyAlignment="1" applyProtection="1">
      <alignment horizontal="center" vertical="center"/>
      <protection locked="0"/>
    </xf>
    <xf numFmtId="165" fontId="21" fillId="0" borderId="0" xfId="0" applyNumberFormat="1" applyFont="1" applyFill="1" applyBorder="1" applyAlignment="1" applyProtection="1">
      <alignment horizontal="right" vertical="center"/>
    </xf>
    <xf numFmtId="0" fontId="21" fillId="0" borderId="0" xfId="0" applyFont="1" applyFill="1" applyBorder="1" applyAlignment="1" applyProtection="1">
      <alignment horizontal="right" vertical="center"/>
    </xf>
    <xf numFmtId="0" fontId="4" fillId="2" borderId="3" xfId="0" applyFont="1" applyFill="1" applyBorder="1" applyAlignment="1" applyProtection="1">
      <alignment horizontal="center" vertical="center" wrapText="1"/>
    </xf>
    <xf numFmtId="0" fontId="5" fillId="2" borderId="3" xfId="0" applyFont="1" applyFill="1" applyBorder="1" applyAlignment="1" applyProtection="1">
      <alignment horizontal="right" vertical="top" wrapText="1"/>
    </xf>
    <xf numFmtId="0" fontId="25" fillId="9" borderId="9" xfId="0" applyFont="1" applyFill="1" applyBorder="1" applyAlignment="1" applyProtection="1">
      <alignment horizontal="left" vertical="center"/>
    </xf>
    <xf numFmtId="0" fontId="25" fillId="9" borderId="10" xfId="0" applyFont="1" applyFill="1" applyBorder="1" applyAlignment="1" applyProtection="1">
      <alignment horizontal="left" vertical="center"/>
    </xf>
    <xf numFmtId="0" fontId="23" fillId="0" borderId="3" xfId="0" applyFont="1" applyFill="1" applyBorder="1" applyAlignment="1" applyProtection="1">
      <alignment horizontal="right" vertical="top"/>
    </xf>
    <xf numFmtId="0" fontId="5" fillId="0" borderId="10" xfId="0" applyFont="1" applyFill="1" applyBorder="1" applyAlignment="1" applyProtection="1">
      <alignment horizontal="center" vertical="center" wrapText="1"/>
    </xf>
    <xf numFmtId="1" fontId="8" fillId="0" borderId="9" xfId="0" quotePrefix="1" applyNumberFormat="1" applyFont="1" applyFill="1" applyBorder="1" applyAlignment="1" applyProtection="1">
      <alignment horizontal="center"/>
    </xf>
    <xf numFmtId="1" fontId="8" fillId="0" borderId="10" xfId="0" quotePrefix="1" applyNumberFormat="1" applyFont="1" applyFill="1" applyBorder="1" applyAlignment="1" applyProtection="1">
      <alignment horizontal="center"/>
    </xf>
    <xf numFmtId="1" fontId="8" fillId="0" borderId="11" xfId="0" quotePrefix="1" applyNumberFormat="1" applyFont="1" applyFill="1" applyBorder="1" applyAlignment="1" applyProtection="1">
      <alignment horizontal="center"/>
    </xf>
    <xf numFmtId="0" fontId="5" fillId="0" borderId="4" xfId="0" applyFont="1" applyFill="1" applyBorder="1" applyAlignment="1" applyProtection="1">
      <alignment horizontal="center" vertical="top" wrapText="1"/>
    </xf>
    <xf numFmtId="0" fontId="5" fillId="0" borderId="5" xfId="0" applyFont="1" applyFill="1" applyBorder="1" applyAlignment="1" applyProtection="1">
      <alignment horizontal="center" vertical="top" wrapText="1"/>
    </xf>
    <xf numFmtId="0" fontId="5" fillId="0" borderId="6" xfId="0" applyFont="1" applyFill="1" applyBorder="1" applyAlignment="1" applyProtection="1">
      <alignment horizontal="center" vertical="top" wrapText="1"/>
    </xf>
    <xf numFmtId="0" fontId="9" fillId="0" borderId="9" xfId="0" applyFont="1" applyBorder="1" applyAlignment="1" applyProtection="1">
      <alignment horizontal="center"/>
    </xf>
    <xf numFmtId="0" fontId="9" fillId="0" borderId="10" xfId="0" applyFont="1" applyBorder="1" applyAlignment="1" applyProtection="1">
      <alignment horizontal="center"/>
    </xf>
    <xf numFmtId="0" fontId="9" fillId="0" borderId="11" xfId="0" applyFont="1" applyBorder="1" applyAlignment="1" applyProtection="1">
      <alignment horizontal="center"/>
    </xf>
    <xf numFmtId="0" fontId="4" fillId="2" borderId="9"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1" fontId="8" fillId="3" borderId="3" xfId="0" quotePrefix="1" applyNumberFormat="1" applyFont="1" applyFill="1" applyBorder="1" applyAlignment="1" applyProtection="1">
      <alignment horizontal="right"/>
    </xf>
    <xf numFmtId="165" fontId="3" fillId="0" borderId="10" xfId="0" applyNumberFormat="1" applyFont="1" applyFill="1" applyBorder="1" applyAlignment="1" applyProtection="1">
      <alignment horizontal="right" vertical="center"/>
    </xf>
    <xf numFmtId="165" fontId="20" fillId="9" borderId="12" xfId="0" applyNumberFormat="1" applyFont="1" applyFill="1" applyBorder="1" applyAlignment="1" applyProtection="1">
      <alignment horizontal="right" vertical="center"/>
    </xf>
    <xf numFmtId="0" fontId="20" fillId="9" borderId="13" xfId="0" applyFont="1" applyFill="1" applyBorder="1" applyAlignment="1" applyProtection="1">
      <alignment horizontal="right" vertical="center"/>
    </xf>
    <xf numFmtId="3" fontId="29" fillId="9" borderId="3" xfId="0" applyNumberFormat="1" applyFont="1" applyFill="1" applyBorder="1" applyAlignment="1" applyProtection="1">
      <alignment vertical="center"/>
    </xf>
    <xf numFmtId="0" fontId="29" fillId="9" borderId="3" xfId="0" applyFont="1" applyFill="1" applyBorder="1" applyAlignment="1" applyProtection="1">
      <alignment horizontal="left" vertical="center"/>
    </xf>
  </cellXfs>
  <cellStyles count="3">
    <cellStyle name="Comma" xfId="1" builtinId="3"/>
    <cellStyle name="Good" xfId="2" builtinId="26"/>
    <cellStyle name="Normal" xfId="0" builtinId="0"/>
  </cellStyles>
  <dxfs count="0"/>
  <tableStyles count="0" defaultTableStyle="TableStyleMedium9" defaultPivotStyle="PivotStyleLight16"/>
  <colors>
    <mruColors>
      <color rgb="FFFFFFCC"/>
      <color rgb="FFFFFFFF"/>
      <color rgb="FFFFFF99"/>
      <color rgb="FF234F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1</xdr:row>
      <xdr:rowOff>57150</xdr:rowOff>
    </xdr:from>
    <xdr:to>
      <xdr:col>0</xdr:col>
      <xdr:colOff>666750</xdr:colOff>
      <xdr:row>2</xdr:row>
      <xdr:rowOff>361951</xdr:rowOff>
    </xdr:to>
    <xdr:pic>
      <xdr:nvPicPr>
        <xdr:cNvPr id="3" name="Picture 2">
          <a:extLst>
            <a:ext uri="{FF2B5EF4-FFF2-40B4-BE49-F238E27FC236}">
              <a16:creationId xmlns:a16="http://schemas.microsoft.com/office/drawing/2014/main" id="{578C12FC-44E6-40FF-949D-D7EAB4CE25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390525"/>
          <a:ext cx="495300" cy="561976"/>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57"/>
  <sheetViews>
    <sheetView tabSelected="1" workbookViewId="0">
      <selection activeCell="H121" sqref="H121"/>
    </sheetView>
  </sheetViews>
  <sheetFormatPr defaultColWidth="20.1640625" defaultRowHeight="15" customHeight="1"/>
  <cols>
    <col min="1" max="1" width="16.6640625" style="1" bestFit="1" customWidth="1"/>
    <col min="2" max="2" width="111.83203125" style="1" bestFit="1" customWidth="1"/>
    <col min="3" max="3" width="7.1640625" style="1" bestFit="1" customWidth="1"/>
    <col min="4" max="4" width="10.6640625" style="4" bestFit="1" customWidth="1"/>
    <col min="5" max="5" width="28.5" style="5" customWidth="1"/>
    <col min="6" max="6" width="33" style="6" customWidth="1"/>
    <col min="7" max="16384" width="20.1640625" style="1"/>
  </cols>
  <sheetData>
    <row r="1" spans="1:7" s="9" customFormat="1" ht="26.25">
      <c r="A1" s="128" t="s">
        <v>271</v>
      </c>
      <c r="B1" s="129"/>
      <c r="C1" s="14"/>
      <c r="D1" s="14"/>
      <c r="E1" s="14"/>
      <c r="F1" s="15" t="s">
        <v>247</v>
      </c>
    </row>
    <row r="2" spans="1:7" s="10" customFormat="1" ht="20.25">
      <c r="A2" s="121"/>
      <c r="B2" s="122" t="s">
        <v>248</v>
      </c>
      <c r="C2" s="122"/>
      <c r="D2" s="122"/>
      <c r="E2" s="122" t="s">
        <v>249</v>
      </c>
      <c r="F2" s="122"/>
    </row>
    <row r="3" spans="1:7" s="10" customFormat="1" ht="30" customHeight="1">
      <c r="A3" s="121"/>
      <c r="B3" s="123" t="s">
        <v>250</v>
      </c>
      <c r="C3" s="123"/>
      <c r="D3" s="123"/>
      <c r="E3" s="123" t="s">
        <v>251</v>
      </c>
      <c r="F3" s="123"/>
    </row>
    <row r="4" spans="1:7" s="10" customFormat="1" ht="16.5">
      <c r="A4" s="117"/>
      <c r="B4" s="118"/>
      <c r="C4" s="118"/>
      <c r="D4" s="118"/>
      <c r="E4" s="118"/>
      <c r="F4" s="119"/>
    </row>
    <row r="5" spans="1:7" s="10" customFormat="1" ht="20.25">
      <c r="A5" s="120" t="s">
        <v>252</v>
      </c>
      <c r="B5" s="120"/>
      <c r="C5" s="120"/>
      <c r="D5" s="120"/>
      <c r="E5" s="120"/>
      <c r="F5" s="120"/>
    </row>
    <row r="6" spans="1:7" ht="23.25" customHeight="1">
      <c r="A6" s="141" t="s">
        <v>216</v>
      </c>
      <c r="B6" s="142"/>
      <c r="C6" s="142"/>
      <c r="D6" s="142"/>
      <c r="E6" s="142"/>
      <c r="F6" s="143"/>
      <c r="G6" s="2"/>
    </row>
    <row r="7" spans="1:7" ht="23.25" customHeight="1">
      <c r="A7" s="16"/>
      <c r="B7" s="131" t="s">
        <v>208</v>
      </c>
      <c r="C7" s="131"/>
      <c r="D7" s="131"/>
      <c r="E7" s="131"/>
      <c r="F7" s="131"/>
      <c r="G7" s="2"/>
    </row>
    <row r="8" spans="1:7" ht="15" customHeight="1">
      <c r="A8" s="17" t="s">
        <v>259</v>
      </c>
      <c r="B8" s="18" t="s">
        <v>254</v>
      </c>
      <c r="C8" s="17" t="s">
        <v>255</v>
      </c>
      <c r="D8" s="17" t="s">
        <v>256</v>
      </c>
      <c r="E8" s="35" t="s">
        <v>257</v>
      </c>
      <c r="F8" s="35" t="s">
        <v>258</v>
      </c>
      <c r="G8" s="3"/>
    </row>
    <row r="9" spans="1:7" ht="15" customHeight="1">
      <c r="A9" s="19" t="s">
        <v>0</v>
      </c>
      <c r="B9" s="20" t="s">
        <v>1</v>
      </c>
      <c r="C9" s="21" t="s">
        <v>2</v>
      </c>
      <c r="D9" s="22">
        <v>1</v>
      </c>
      <c r="E9" s="32">
        <v>0</v>
      </c>
      <c r="F9" s="36">
        <f>E9*D9</f>
        <v>0</v>
      </c>
      <c r="G9" s="2"/>
    </row>
    <row r="10" spans="1:7" ht="15" customHeight="1">
      <c r="A10" s="19" t="s">
        <v>3</v>
      </c>
      <c r="B10" s="20" t="s">
        <v>4</v>
      </c>
      <c r="C10" s="21" t="s">
        <v>2</v>
      </c>
      <c r="D10" s="22">
        <v>1</v>
      </c>
      <c r="E10" s="32">
        <v>0</v>
      </c>
      <c r="F10" s="36">
        <f t="shared" ref="F10:F65" si="0">E10*D10</f>
        <v>0</v>
      </c>
      <c r="G10" s="2"/>
    </row>
    <row r="11" spans="1:7" ht="15" customHeight="1">
      <c r="A11" s="19" t="s">
        <v>5</v>
      </c>
      <c r="B11" s="20" t="s">
        <v>6</v>
      </c>
      <c r="C11" s="21" t="s">
        <v>2</v>
      </c>
      <c r="D11" s="22">
        <v>1</v>
      </c>
      <c r="E11" s="32">
        <v>0</v>
      </c>
      <c r="F11" s="36">
        <f t="shared" si="0"/>
        <v>0</v>
      </c>
      <c r="G11" s="2"/>
    </row>
    <row r="12" spans="1:7" ht="15" customHeight="1">
      <c r="A12" s="19" t="s">
        <v>7</v>
      </c>
      <c r="B12" s="20" t="s">
        <v>8</v>
      </c>
      <c r="C12" s="21" t="s">
        <v>9</v>
      </c>
      <c r="D12" s="23">
        <v>161</v>
      </c>
      <c r="E12" s="32">
        <v>0</v>
      </c>
      <c r="F12" s="36">
        <f t="shared" si="0"/>
        <v>0</v>
      </c>
      <c r="G12" s="2"/>
    </row>
    <row r="13" spans="1:7" s="7" customFormat="1" ht="15" customHeight="1">
      <c r="A13" s="24" t="s">
        <v>212</v>
      </c>
      <c r="B13" s="25" t="s">
        <v>211</v>
      </c>
      <c r="C13" s="26" t="s">
        <v>10</v>
      </c>
      <c r="D13" s="27">
        <v>154.82600000000002</v>
      </c>
      <c r="E13" s="33">
        <v>0</v>
      </c>
      <c r="F13" s="36">
        <f t="shared" si="0"/>
        <v>0</v>
      </c>
      <c r="G13" s="2"/>
    </row>
    <row r="14" spans="1:7" ht="15" customHeight="1">
      <c r="A14" s="19" t="s">
        <v>11</v>
      </c>
      <c r="B14" s="20" t="s">
        <v>12</v>
      </c>
      <c r="C14" s="21" t="s">
        <v>13</v>
      </c>
      <c r="D14" s="23">
        <v>69</v>
      </c>
      <c r="E14" s="32">
        <v>0</v>
      </c>
      <c r="F14" s="36">
        <f t="shared" si="0"/>
        <v>0</v>
      </c>
      <c r="G14" s="2"/>
    </row>
    <row r="15" spans="1:7" ht="15" customHeight="1">
      <c r="A15" s="19" t="s">
        <v>14</v>
      </c>
      <c r="B15" s="20" t="s">
        <v>15</v>
      </c>
      <c r="C15" s="21" t="s">
        <v>16</v>
      </c>
      <c r="D15" s="28">
        <v>0.1793560606060606</v>
      </c>
      <c r="E15" s="32">
        <v>0</v>
      </c>
      <c r="F15" s="36">
        <f t="shared" si="0"/>
        <v>0</v>
      </c>
      <c r="G15" s="2"/>
    </row>
    <row r="16" spans="1:7" ht="15" customHeight="1">
      <c r="A16" s="19" t="s">
        <v>17</v>
      </c>
      <c r="B16" s="20" t="s">
        <v>18</v>
      </c>
      <c r="C16" s="21" t="s">
        <v>19</v>
      </c>
      <c r="D16" s="23">
        <v>1</v>
      </c>
      <c r="E16" s="32">
        <v>0</v>
      </c>
      <c r="F16" s="36">
        <f t="shared" si="0"/>
        <v>0</v>
      </c>
      <c r="G16" s="2"/>
    </row>
    <row r="17" spans="1:7" ht="15" customHeight="1">
      <c r="A17" s="19" t="s">
        <v>20</v>
      </c>
      <c r="B17" s="20" t="s">
        <v>21</v>
      </c>
      <c r="C17" s="21" t="s">
        <v>9</v>
      </c>
      <c r="D17" s="21">
        <v>1525</v>
      </c>
      <c r="E17" s="32">
        <v>0</v>
      </c>
      <c r="F17" s="36">
        <f t="shared" si="0"/>
        <v>0</v>
      </c>
      <c r="G17" s="2"/>
    </row>
    <row r="18" spans="1:7" ht="15" customHeight="1">
      <c r="A18" s="19" t="s">
        <v>22</v>
      </c>
      <c r="B18" s="20" t="s">
        <v>23</v>
      </c>
      <c r="C18" s="21" t="s">
        <v>9</v>
      </c>
      <c r="D18" s="21">
        <v>210</v>
      </c>
      <c r="E18" s="32">
        <v>0</v>
      </c>
      <c r="F18" s="36">
        <f t="shared" si="0"/>
        <v>0</v>
      </c>
      <c r="G18" s="2"/>
    </row>
    <row r="19" spans="1:7" ht="15" customHeight="1">
      <c r="A19" s="19" t="s">
        <v>24</v>
      </c>
      <c r="B19" s="20" t="s">
        <v>25</v>
      </c>
      <c r="C19" s="21" t="s">
        <v>26</v>
      </c>
      <c r="D19" s="22">
        <v>1</v>
      </c>
      <c r="E19" s="32">
        <v>0</v>
      </c>
      <c r="F19" s="36">
        <f t="shared" si="0"/>
        <v>0</v>
      </c>
      <c r="G19" s="2"/>
    </row>
    <row r="20" spans="1:7" ht="15" customHeight="1">
      <c r="A20" s="19" t="s">
        <v>27</v>
      </c>
      <c r="B20" s="20" t="s">
        <v>28</v>
      </c>
      <c r="C20" s="21" t="s">
        <v>19</v>
      </c>
      <c r="D20" s="22">
        <v>1</v>
      </c>
      <c r="E20" s="32">
        <v>0</v>
      </c>
      <c r="F20" s="36">
        <f t="shared" si="0"/>
        <v>0</v>
      </c>
      <c r="G20" s="2"/>
    </row>
    <row r="21" spans="1:7" ht="15" customHeight="1">
      <c r="A21" s="19" t="s">
        <v>29</v>
      </c>
      <c r="B21" s="20" t="s">
        <v>30</v>
      </c>
      <c r="C21" s="21" t="s">
        <v>19</v>
      </c>
      <c r="D21" s="22">
        <v>2</v>
      </c>
      <c r="E21" s="32">
        <v>0</v>
      </c>
      <c r="F21" s="36">
        <f t="shared" si="0"/>
        <v>0</v>
      </c>
      <c r="G21" s="2"/>
    </row>
    <row r="22" spans="1:7" ht="15" customHeight="1">
      <c r="A22" s="19" t="s">
        <v>213</v>
      </c>
      <c r="B22" s="20" t="s">
        <v>214</v>
      </c>
      <c r="C22" s="21" t="s">
        <v>2</v>
      </c>
      <c r="D22" s="22">
        <v>1</v>
      </c>
      <c r="E22" s="32">
        <v>0</v>
      </c>
      <c r="F22" s="36">
        <f t="shared" si="0"/>
        <v>0</v>
      </c>
      <c r="G22" s="2"/>
    </row>
    <row r="23" spans="1:7" ht="17.25" customHeight="1">
      <c r="A23" s="19" t="s">
        <v>217</v>
      </c>
      <c r="B23" s="20" t="s">
        <v>218</v>
      </c>
      <c r="C23" s="21" t="s">
        <v>26</v>
      </c>
      <c r="D23" s="22">
        <v>1</v>
      </c>
      <c r="E23" s="32">
        <v>0</v>
      </c>
      <c r="F23" s="36">
        <f t="shared" si="0"/>
        <v>0</v>
      </c>
      <c r="G23" s="2"/>
    </row>
    <row r="24" spans="1:7" ht="18" customHeight="1">
      <c r="A24" s="19" t="s">
        <v>31</v>
      </c>
      <c r="B24" s="20" t="s">
        <v>32</v>
      </c>
      <c r="C24" s="21" t="s">
        <v>19</v>
      </c>
      <c r="D24" s="22">
        <v>40</v>
      </c>
      <c r="E24" s="32">
        <v>0</v>
      </c>
      <c r="F24" s="36">
        <f t="shared" si="0"/>
        <v>0</v>
      </c>
      <c r="G24" s="2"/>
    </row>
    <row r="25" spans="1:7" s="7" customFormat="1" ht="32.25" customHeight="1">
      <c r="A25" s="24" t="s">
        <v>33</v>
      </c>
      <c r="B25" s="25" t="s">
        <v>34</v>
      </c>
      <c r="C25" s="26" t="s">
        <v>35</v>
      </c>
      <c r="D25" s="29">
        <v>1</v>
      </c>
      <c r="E25" s="33">
        <v>0</v>
      </c>
      <c r="F25" s="36">
        <f t="shared" si="0"/>
        <v>0</v>
      </c>
      <c r="G25" s="2"/>
    </row>
    <row r="26" spans="1:7" ht="15" customHeight="1">
      <c r="A26" s="19" t="s">
        <v>36</v>
      </c>
      <c r="B26" s="20" t="s">
        <v>37</v>
      </c>
      <c r="C26" s="21" t="s">
        <v>9</v>
      </c>
      <c r="D26" s="22">
        <v>70</v>
      </c>
      <c r="E26" s="32">
        <v>0</v>
      </c>
      <c r="F26" s="36">
        <f t="shared" si="0"/>
        <v>0</v>
      </c>
      <c r="G26" s="2"/>
    </row>
    <row r="27" spans="1:7" ht="15" customHeight="1">
      <c r="A27" s="19" t="s">
        <v>38</v>
      </c>
      <c r="B27" s="20" t="s">
        <v>39</v>
      </c>
      <c r="C27" s="21" t="s">
        <v>19</v>
      </c>
      <c r="D27" s="22">
        <v>1</v>
      </c>
      <c r="E27" s="32">
        <v>0</v>
      </c>
      <c r="F27" s="36">
        <f t="shared" si="0"/>
        <v>0</v>
      </c>
      <c r="G27" s="2"/>
    </row>
    <row r="28" spans="1:7" ht="15" customHeight="1">
      <c r="A28" s="19" t="s">
        <v>219</v>
      </c>
      <c r="B28" s="20" t="s">
        <v>220</v>
      </c>
      <c r="C28" s="21" t="s">
        <v>19</v>
      </c>
      <c r="D28" s="22">
        <v>8</v>
      </c>
      <c r="E28" s="32">
        <v>0</v>
      </c>
      <c r="F28" s="36">
        <f t="shared" si="0"/>
        <v>0</v>
      </c>
      <c r="G28" s="2"/>
    </row>
    <row r="29" spans="1:7" ht="15" customHeight="1">
      <c r="A29" s="19" t="s">
        <v>40</v>
      </c>
      <c r="B29" s="20" t="s">
        <v>41</v>
      </c>
      <c r="C29" s="21" t="s">
        <v>19</v>
      </c>
      <c r="D29" s="22">
        <v>1</v>
      </c>
      <c r="E29" s="32">
        <v>0</v>
      </c>
      <c r="F29" s="36">
        <f t="shared" si="0"/>
        <v>0</v>
      </c>
      <c r="G29" s="2"/>
    </row>
    <row r="30" spans="1:7" ht="15" customHeight="1">
      <c r="A30" s="19" t="s">
        <v>221</v>
      </c>
      <c r="B30" s="20" t="s">
        <v>222</v>
      </c>
      <c r="C30" s="21" t="s">
        <v>19</v>
      </c>
      <c r="D30" s="22">
        <v>4</v>
      </c>
      <c r="E30" s="32">
        <v>0</v>
      </c>
      <c r="F30" s="36">
        <f t="shared" si="0"/>
        <v>0</v>
      </c>
      <c r="G30" s="2"/>
    </row>
    <row r="31" spans="1:7" ht="15" customHeight="1">
      <c r="A31" s="19" t="s">
        <v>223</v>
      </c>
      <c r="B31" s="20" t="s">
        <v>224</v>
      </c>
      <c r="C31" s="21" t="s">
        <v>35</v>
      </c>
      <c r="D31" s="22">
        <v>8</v>
      </c>
      <c r="E31" s="32">
        <v>0</v>
      </c>
      <c r="F31" s="36">
        <f t="shared" si="0"/>
        <v>0</v>
      </c>
      <c r="G31" s="2"/>
    </row>
    <row r="32" spans="1:7" ht="15" customHeight="1">
      <c r="A32" s="19" t="s">
        <v>225</v>
      </c>
      <c r="B32" s="20" t="s">
        <v>226</v>
      </c>
      <c r="C32" s="21" t="s">
        <v>35</v>
      </c>
      <c r="D32" s="22">
        <v>4</v>
      </c>
      <c r="E32" s="32">
        <v>0</v>
      </c>
      <c r="F32" s="36">
        <f t="shared" si="0"/>
        <v>0</v>
      </c>
      <c r="G32" s="2"/>
    </row>
    <row r="33" spans="1:7" ht="15" customHeight="1">
      <c r="A33" s="19" t="s">
        <v>42</v>
      </c>
      <c r="B33" s="20" t="s">
        <v>43</v>
      </c>
      <c r="C33" s="21" t="s">
        <v>35</v>
      </c>
      <c r="D33" s="22">
        <v>8</v>
      </c>
      <c r="E33" s="32">
        <v>0</v>
      </c>
      <c r="F33" s="36">
        <f t="shared" si="0"/>
        <v>0</v>
      </c>
      <c r="G33" s="2"/>
    </row>
    <row r="34" spans="1:7" ht="15" customHeight="1">
      <c r="A34" s="19" t="s">
        <v>227</v>
      </c>
      <c r="B34" s="20" t="s">
        <v>228</v>
      </c>
      <c r="C34" s="21" t="s">
        <v>19</v>
      </c>
      <c r="D34" s="22">
        <v>13</v>
      </c>
      <c r="E34" s="32">
        <v>0</v>
      </c>
      <c r="F34" s="36">
        <f t="shared" si="0"/>
        <v>0</v>
      </c>
      <c r="G34" s="2"/>
    </row>
    <row r="35" spans="1:7" ht="15" customHeight="1">
      <c r="A35" s="19" t="s">
        <v>229</v>
      </c>
      <c r="B35" s="20" t="s">
        <v>230</v>
      </c>
      <c r="C35" s="21" t="s">
        <v>19</v>
      </c>
      <c r="D35" s="22">
        <v>1</v>
      </c>
      <c r="E35" s="32">
        <v>0</v>
      </c>
      <c r="F35" s="36">
        <f t="shared" si="0"/>
        <v>0</v>
      </c>
      <c r="G35" s="2"/>
    </row>
    <row r="36" spans="1:7" ht="15" customHeight="1">
      <c r="A36" s="19" t="s">
        <v>231</v>
      </c>
      <c r="B36" s="20" t="s">
        <v>232</v>
      </c>
      <c r="C36" s="21" t="s">
        <v>35</v>
      </c>
      <c r="D36" s="22">
        <v>17</v>
      </c>
      <c r="E36" s="32">
        <v>0</v>
      </c>
      <c r="F36" s="36">
        <f t="shared" si="0"/>
        <v>0</v>
      </c>
      <c r="G36" s="2"/>
    </row>
    <row r="37" spans="1:7" ht="15" customHeight="1">
      <c r="A37" s="19" t="s">
        <v>233</v>
      </c>
      <c r="B37" s="20" t="s">
        <v>234</v>
      </c>
      <c r="C37" s="21" t="s">
        <v>35</v>
      </c>
      <c r="D37" s="22">
        <v>13</v>
      </c>
      <c r="E37" s="32">
        <v>0</v>
      </c>
      <c r="F37" s="36">
        <f t="shared" si="0"/>
        <v>0</v>
      </c>
      <c r="G37" s="2"/>
    </row>
    <row r="38" spans="1:7" ht="15" customHeight="1">
      <c r="A38" s="19" t="s">
        <v>44</v>
      </c>
      <c r="B38" s="20" t="s">
        <v>45</v>
      </c>
      <c r="C38" s="21" t="s">
        <v>19</v>
      </c>
      <c r="D38" s="22">
        <v>1</v>
      </c>
      <c r="E38" s="32">
        <v>0</v>
      </c>
      <c r="F38" s="36">
        <f t="shared" si="0"/>
        <v>0</v>
      </c>
      <c r="G38" s="2"/>
    </row>
    <row r="39" spans="1:7" ht="15" customHeight="1">
      <c r="A39" s="19" t="s">
        <v>46</v>
      </c>
      <c r="B39" s="20" t="s">
        <v>47</v>
      </c>
      <c r="C39" s="21" t="s">
        <v>19</v>
      </c>
      <c r="D39" s="22">
        <v>1</v>
      </c>
      <c r="E39" s="32">
        <v>0</v>
      </c>
      <c r="F39" s="36">
        <f t="shared" si="0"/>
        <v>0</v>
      </c>
      <c r="G39" s="2"/>
    </row>
    <row r="40" spans="1:7" ht="15" customHeight="1">
      <c r="A40" s="19" t="s">
        <v>48</v>
      </c>
      <c r="B40" s="20" t="s">
        <v>49</v>
      </c>
      <c r="C40" s="21" t="s">
        <v>19</v>
      </c>
      <c r="D40" s="22">
        <v>1</v>
      </c>
      <c r="E40" s="32">
        <v>0</v>
      </c>
      <c r="F40" s="36">
        <f t="shared" si="0"/>
        <v>0</v>
      </c>
      <c r="G40" s="2"/>
    </row>
    <row r="41" spans="1:7" ht="15" customHeight="1">
      <c r="A41" s="19" t="s">
        <v>50</v>
      </c>
      <c r="B41" s="20" t="s">
        <v>51</v>
      </c>
      <c r="C41" s="21" t="s">
        <v>19</v>
      </c>
      <c r="D41" s="22">
        <v>2</v>
      </c>
      <c r="E41" s="32">
        <v>0</v>
      </c>
      <c r="F41" s="36">
        <f t="shared" si="0"/>
        <v>0</v>
      </c>
      <c r="G41" s="2"/>
    </row>
    <row r="42" spans="1:7" ht="15" customHeight="1">
      <c r="A42" s="19" t="s">
        <v>52</v>
      </c>
      <c r="B42" s="20" t="s">
        <v>53</v>
      </c>
      <c r="C42" s="21" t="s">
        <v>19</v>
      </c>
      <c r="D42" s="22">
        <v>8</v>
      </c>
      <c r="E42" s="32">
        <v>0</v>
      </c>
      <c r="F42" s="36">
        <f t="shared" si="0"/>
        <v>0</v>
      </c>
      <c r="G42" s="2"/>
    </row>
    <row r="43" spans="1:7" ht="15" customHeight="1">
      <c r="A43" s="19" t="s">
        <v>235</v>
      </c>
      <c r="B43" s="20" t="s">
        <v>236</v>
      </c>
      <c r="C43" s="21" t="s">
        <v>35</v>
      </c>
      <c r="D43" s="22">
        <v>1</v>
      </c>
      <c r="E43" s="32">
        <v>0</v>
      </c>
      <c r="F43" s="36">
        <f t="shared" si="0"/>
        <v>0</v>
      </c>
      <c r="G43" s="2"/>
    </row>
    <row r="44" spans="1:7" ht="15" customHeight="1">
      <c r="A44" s="21" t="s">
        <v>54</v>
      </c>
      <c r="B44" s="20" t="s">
        <v>55</v>
      </c>
      <c r="C44" s="21" t="s">
        <v>19</v>
      </c>
      <c r="D44" s="22">
        <v>1</v>
      </c>
      <c r="E44" s="32">
        <v>0</v>
      </c>
      <c r="F44" s="36">
        <f t="shared" si="0"/>
        <v>0</v>
      </c>
      <c r="G44" s="2"/>
    </row>
    <row r="45" spans="1:7" ht="15" customHeight="1">
      <c r="A45" s="21" t="s">
        <v>56</v>
      </c>
      <c r="B45" s="20" t="s">
        <v>57</v>
      </c>
      <c r="C45" s="21" t="s">
        <v>19</v>
      </c>
      <c r="D45" s="22">
        <v>1</v>
      </c>
      <c r="E45" s="32">
        <v>0</v>
      </c>
      <c r="F45" s="36">
        <f t="shared" si="0"/>
        <v>0</v>
      </c>
      <c r="G45" s="2"/>
    </row>
    <row r="46" spans="1:7" ht="15" customHeight="1">
      <c r="A46" s="21" t="s">
        <v>58</v>
      </c>
      <c r="B46" s="20" t="s">
        <v>59</v>
      </c>
      <c r="C46" s="21" t="s">
        <v>19</v>
      </c>
      <c r="D46" s="22">
        <v>1</v>
      </c>
      <c r="E46" s="32">
        <v>0</v>
      </c>
      <c r="F46" s="36">
        <f t="shared" si="0"/>
        <v>0</v>
      </c>
      <c r="G46" s="2"/>
    </row>
    <row r="47" spans="1:7" ht="15" customHeight="1">
      <c r="A47" s="21" t="s">
        <v>60</v>
      </c>
      <c r="B47" s="20" t="s">
        <v>61</v>
      </c>
      <c r="C47" s="21" t="s">
        <v>19</v>
      </c>
      <c r="D47" s="22">
        <v>1</v>
      </c>
      <c r="E47" s="32">
        <v>0</v>
      </c>
      <c r="F47" s="36">
        <f t="shared" si="0"/>
        <v>0</v>
      </c>
      <c r="G47" s="2"/>
    </row>
    <row r="48" spans="1:7" ht="15" customHeight="1">
      <c r="A48" s="21" t="s">
        <v>62</v>
      </c>
      <c r="B48" s="20" t="s">
        <v>63</v>
      </c>
      <c r="C48" s="21" t="s">
        <v>19</v>
      </c>
      <c r="D48" s="22">
        <v>1</v>
      </c>
      <c r="E48" s="32">
        <v>0</v>
      </c>
      <c r="F48" s="36">
        <f t="shared" si="0"/>
        <v>0</v>
      </c>
      <c r="G48" s="2"/>
    </row>
    <row r="49" spans="1:7" ht="15" customHeight="1">
      <c r="A49" s="19" t="s">
        <v>64</v>
      </c>
      <c r="B49" s="20" t="s">
        <v>65</v>
      </c>
      <c r="C49" s="21" t="s">
        <v>19</v>
      </c>
      <c r="D49" s="22">
        <v>2</v>
      </c>
      <c r="E49" s="32">
        <v>0</v>
      </c>
      <c r="F49" s="36">
        <f t="shared" si="0"/>
        <v>0</v>
      </c>
      <c r="G49" s="2"/>
    </row>
    <row r="50" spans="1:7" ht="15" customHeight="1">
      <c r="A50" s="19" t="s">
        <v>66</v>
      </c>
      <c r="B50" s="20" t="s">
        <v>67</v>
      </c>
      <c r="C50" s="21" t="s">
        <v>35</v>
      </c>
      <c r="D50" s="22">
        <v>2</v>
      </c>
      <c r="E50" s="32">
        <v>0</v>
      </c>
      <c r="F50" s="36">
        <f t="shared" si="0"/>
        <v>0</v>
      </c>
      <c r="G50" s="2"/>
    </row>
    <row r="51" spans="1:7" ht="15" customHeight="1">
      <c r="A51" s="19" t="s">
        <v>68</v>
      </c>
      <c r="B51" s="20" t="s">
        <v>69</v>
      </c>
      <c r="C51" s="21" t="s">
        <v>19</v>
      </c>
      <c r="D51" s="22">
        <v>4</v>
      </c>
      <c r="E51" s="32">
        <v>0</v>
      </c>
      <c r="F51" s="36">
        <f t="shared" si="0"/>
        <v>0</v>
      </c>
      <c r="G51" s="2"/>
    </row>
    <row r="52" spans="1:7" ht="15" customHeight="1">
      <c r="A52" s="21" t="s">
        <v>70</v>
      </c>
      <c r="B52" s="20" t="s">
        <v>71</v>
      </c>
      <c r="C52" s="21" t="s">
        <v>19</v>
      </c>
      <c r="D52" s="22">
        <v>2</v>
      </c>
      <c r="E52" s="32">
        <v>0</v>
      </c>
      <c r="F52" s="36">
        <f t="shared" si="0"/>
        <v>0</v>
      </c>
      <c r="G52" s="2"/>
    </row>
    <row r="53" spans="1:7" ht="15" customHeight="1">
      <c r="A53" s="19" t="s">
        <v>72</v>
      </c>
      <c r="B53" s="20" t="s">
        <v>73</v>
      </c>
      <c r="C53" s="21" t="s">
        <v>19</v>
      </c>
      <c r="D53" s="22">
        <v>2</v>
      </c>
      <c r="E53" s="32">
        <v>0</v>
      </c>
      <c r="F53" s="36">
        <f t="shared" si="0"/>
        <v>0</v>
      </c>
      <c r="G53" s="2"/>
    </row>
    <row r="54" spans="1:7" ht="15" customHeight="1">
      <c r="A54" s="19" t="s">
        <v>74</v>
      </c>
      <c r="B54" s="20" t="s">
        <v>75</v>
      </c>
      <c r="C54" s="21" t="s">
        <v>19</v>
      </c>
      <c r="D54" s="22">
        <v>79</v>
      </c>
      <c r="E54" s="32">
        <v>0</v>
      </c>
      <c r="F54" s="36">
        <f t="shared" si="0"/>
        <v>0</v>
      </c>
      <c r="G54" s="2"/>
    </row>
    <row r="55" spans="1:7" ht="15" customHeight="1">
      <c r="A55" s="19" t="s">
        <v>76</v>
      </c>
      <c r="B55" s="20" t="s">
        <v>77</v>
      </c>
      <c r="C55" s="21" t="s">
        <v>2</v>
      </c>
      <c r="D55" s="22">
        <v>1</v>
      </c>
      <c r="E55" s="32">
        <v>0</v>
      </c>
      <c r="F55" s="36">
        <f t="shared" si="0"/>
        <v>0</v>
      </c>
      <c r="G55" s="2"/>
    </row>
    <row r="56" spans="1:7" ht="15" customHeight="1">
      <c r="A56" s="19" t="s">
        <v>78</v>
      </c>
      <c r="B56" s="20" t="s">
        <v>79</v>
      </c>
      <c r="C56" s="21" t="s">
        <v>9</v>
      </c>
      <c r="D56" s="22">
        <v>586</v>
      </c>
      <c r="E56" s="32">
        <v>0</v>
      </c>
      <c r="F56" s="36">
        <f t="shared" si="0"/>
        <v>0</v>
      </c>
      <c r="G56" s="2"/>
    </row>
    <row r="57" spans="1:7" ht="15" customHeight="1">
      <c r="A57" s="19" t="s">
        <v>80</v>
      </c>
      <c r="B57" s="20" t="s">
        <v>81</v>
      </c>
      <c r="C57" s="21" t="s">
        <v>9</v>
      </c>
      <c r="D57" s="22">
        <v>137</v>
      </c>
      <c r="E57" s="32">
        <v>0</v>
      </c>
      <c r="F57" s="36">
        <f t="shared" si="0"/>
        <v>0</v>
      </c>
      <c r="G57" s="2"/>
    </row>
    <row r="58" spans="1:7" ht="15" customHeight="1">
      <c r="A58" s="19" t="s">
        <v>82</v>
      </c>
      <c r="B58" s="20" t="s">
        <v>83</v>
      </c>
      <c r="C58" s="21" t="s">
        <v>84</v>
      </c>
      <c r="D58" s="30">
        <v>1.9886363636363636E-2</v>
      </c>
      <c r="E58" s="32">
        <v>0</v>
      </c>
      <c r="F58" s="36">
        <f t="shared" si="0"/>
        <v>0</v>
      </c>
      <c r="G58" s="2"/>
    </row>
    <row r="59" spans="1:7" ht="15" customHeight="1">
      <c r="A59" s="19" t="s">
        <v>85</v>
      </c>
      <c r="B59" s="20" t="s">
        <v>86</v>
      </c>
      <c r="C59" s="21" t="s">
        <v>19</v>
      </c>
      <c r="D59" s="22">
        <v>2</v>
      </c>
      <c r="E59" s="32">
        <v>0</v>
      </c>
      <c r="F59" s="36">
        <f t="shared" si="0"/>
        <v>0</v>
      </c>
      <c r="G59" s="2"/>
    </row>
    <row r="60" spans="1:7" ht="15" customHeight="1">
      <c r="A60" s="19" t="s">
        <v>87</v>
      </c>
      <c r="B60" s="20" t="s">
        <v>88</v>
      </c>
      <c r="C60" s="21" t="s">
        <v>19</v>
      </c>
      <c r="D60" s="22">
        <v>10</v>
      </c>
      <c r="E60" s="32">
        <v>0</v>
      </c>
      <c r="F60" s="36">
        <f t="shared" si="0"/>
        <v>0</v>
      </c>
      <c r="G60" s="2"/>
    </row>
    <row r="61" spans="1:7" ht="15" customHeight="1">
      <c r="A61" s="19" t="s">
        <v>89</v>
      </c>
      <c r="B61" s="20" t="s">
        <v>90</v>
      </c>
      <c r="C61" s="21" t="s">
        <v>9</v>
      </c>
      <c r="D61" s="22">
        <v>87.15</v>
      </c>
      <c r="E61" s="32">
        <v>0</v>
      </c>
      <c r="F61" s="36">
        <f t="shared" si="0"/>
        <v>0</v>
      </c>
      <c r="G61" s="2"/>
    </row>
    <row r="62" spans="1:7" s="4" customFormat="1" ht="16.5" customHeight="1">
      <c r="A62" s="19" t="s">
        <v>91</v>
      </c>
      <c r="B62" s="20" t="s">
        <v>92</v>
      </c>
      <c r="C62" s="21" t="s">
        <v>9</v>
      </c>
      <c r="D62" s="22">
        <v>467</v>
      </c>
      <c r="E62" s="32">
        <v>0</v>
      </c>
      <c r="F62" s="36">
        <f t="shared" si="0"/>
        <v>0</v>
      </c>
      <c r="G62" s="3"/>
    </row>
    <row r="63" spans="1:7" ht="15" customHeight="1">
      <c r="A63" s="19" t="s">
        <v>93</v>
      </c>
      <c r="B63" s="20" t="s">
        <v>94</v>
      </c>
      <c r="C63" s="21" t="s">
        <v>84</v>
      </c>
      <c r="D63" s="30">
        <v>0.14770833333333333</v>
      </c>
      <c r="E63" s="34">
        <v>0</v>
      </c>
      <c r="F63" s="36">
        <f t="shared" si="0"/>
        <v>0</v>
      </c>
      <c r="G63" s="2"/>
    </row>
    <row r="64" spans="1:7" ht="15" customHeight="1">
      <c r="A64" s="19" t="s">
        <v>95</v>
      </c>
      <c r="B64" s="20" t="s">
        <v>96</v>
      </c>
      <c r="C64" s="21" t="s">
        <v>84</v>
      </c>
      <c r="D64" s="30">
        <v>0.30208333333333331</v>
      </c>
      <c r="E64" s="34">
        <v>0</v>
      </c>
      <c r="F64" s="36">
        <f t="shared" si="0"/>
        <v>0</v>
      </c>
      <c r="G64" s="2"/>
    </row>
    <row r="65" spans="1:7" ht="14.25">
      <c r="A65" s="19" t="s">
        <v>215</v>
      </c>
      <c r="B65" s="31" t="s">
        <v>97</v>
      </c>
      <c r="C65" s="21" t="s">
        <v>2</v>
      </c>
      <c r="D65" s="22">
        <v>1</v>
      </c>
      <c r="E65" s="34">
        <v>0</v>
      </c>
      <c r="F65" s="36">
        <f t="shared" si="0"/>
        <v>0</v>
      </c>
      <c r="G65" s="8"/>
    </row>
    <row r="66" spans="1:7" ht="15" customHeight="1">
      <c r="A66" s="144" t="s">
        <v>98</v>
      </c>
      <c r="B66" s="144"/>
      <c r="C66" s="144"/>
      <c r="D66" s="144"/>
      <c r="E66" s="144"/>
      <c r="F66" s="37">
        <f>SUM(F9:F65)</f>
        <v>0</v>
      </c>
      <c r="G66" s="2"/>
    </row>
    <row r="67" spans="1:7" ht="15" customHeight="1">
      <c r="A67" s="38"/>
      <c r="B67" s="132" t="s">
        <v>209</v>
      </c>
      <c r="C67" s="133"/>
      <c r="D67" s="133"/>
      <c r="E67" s="133"/>
      <c r="F67" s="134"/>
      <c r="G67" s="2"/>
    </row>
    <row r="68" spans="1:7" ht="15" customHeight="1">
      <c r="A68" s="39" t="s">
        <v>20</v>
      </c>
      <c r="B68" s="40" t="s">
        <v>21</v>
      </c>
      <c r="C68" s="39" t="s">
        <v>9</v>
      </c>
      <c r="D68" s="41">
        <v>301</v>
      </c>
      <c r="E68" s="43">
        <v>0</v>
      </c>
      <c r="F68" s="36">
        <f>SUM(E68*D68)</f>
        <v>0</v>
      </c>
      <c r="G68" s="2"/>
    </row>
    <row r="69" spans="1:7" ht="15" customHeight="1">
      <c r="A69" s="39" t="s">
        <v>22</v>
      </c>
      <c r="B69" s="40" t="s">
        <v>23</v>
      </c>
      <c r="C69" s="39" t="s">
        <v>9</v>
      </c>
      <c r="D69" s="41">
        <v>100</v>
      </c>
      <c r="E69" s="43">
        <v>0</v>
      </c>
      <c r="F69" s="36">
        <f t="shared" ref="F69:F71" si="1">SUM(E69*D69)</f>
        <v>0</v>
      </c>
      <c r="G69" s="2"/>
    </row>
    <row r="70" spans="1:7" ht="15" customHeight="1">
      <c r="A70" s="39" t="s">
        <v>99</v>
      </c>
      <c r="B70" s="40" t="s">
        <v>100</v>
      </c>
      <c r="C70" s="39" t="s">
        <v>19</v>
      </c>
      <c r="D70" s="41">
        <v>3</v>
      </c>
      <c r="E70" s="43">
        <v>0</v>
      </c>
      <c r="F70" s="36">
        <f t="shared" si="1"/>
        <v>0</v>
      </c>
      <c r="G70" s="2"/>
    </row>
    <row r="71" spans="1:7" ht="15" customHeight="1">
      <c r="A71" s="97" t="s">
        <v>101</v>
      </c>
      <c r="B71" s="98" t="s">
        <v>102</v>
      </c>
      <c r="C71" s="97" t="s">
        <v>19</v>
      </c>
      <c r="D71" s="99">
        <v>1</v>
      </c>
      <c r="E71" s="100">
        <v>0</v>
      </c>
      <c r="F71" s="101">
        <f t="shared" si="1"/>
        <v>0</v>
      </c>
      <c r="G71" s="2"/>
    </row>
    <row r="72" spans="1:7" ht="15" customHeight="1">
      <c r="A72" s="103"/>
      <c r="B72" s="104"/>
      <c r="C72" s="104"/>
      <c r="D72" s="104"/>
      <c r="E72" s="105" t="s">
        <v>103</v>
      </c>
      <c r="F72" s="42">
        <f>SUM(F68:F71)</f>
        <v>0</v>
      </c>
      <c r="G72" s="2"/>
    </row>
    <row r="73" spans="1:7" ht="15" customHeight="1">
      <c r="A73" s="102"/>
      <c r="B73" s="135" t="s">
        <v>210</v>
      </c>
      <c r="C73" s="136"/>
      <c r="D73" s="136"/>
      <c r="E73" s="136"/>
      <c r="F73" s="137"/>
      <c r="G73" s="2"/>
    </row>
    <row r="74" spans="1:7" ht="15" customHeight="1">
      <c r="A74" s="39" t="s">
        <v>20</v>
      </c>
      <c r="B74" s="40" t="s">
        <v>21</v>
      </c>
      <c r="C74" s="39" t="s">
        <v>9</v>
      </c>
      <c r="D74" s="41">
        <v>275</v>
      </c>
      <c r="E74" s="47">
        <v>0</v>
      </c>
      <c r="F74" s="36">
        <f>SUM(E74*D74)</f>
        <v>0</v>
      </c>
      <c r="G74" s="2"/>
    </row>
    <row r="75" spans="1:7" ht="15" customHeight="1">
      <c r="A75" s="39" t="s">
        <v>22</v>
      </c>
      <c r="B75" s="40" t="s">
        <v>23</v>
      </c>
      <c r="C75" s="39" t="s">
        <v>9</v>
      </c>
      <c r="D75" s="41">
        <v>365</v>
      </c>
      <c r="E75" s="47">
        <v>0</v>
      </c>
      <c r="F75" s="36">
        <f t="shared" ref="F75:F83" si="2">SUM(E75*D75)</f>
        <v>0</v>
      </c>
      <c r="G75" s="2"/>
    </row>
    <row r="76" spans="1:7" ht="15" customHeight="1">
      <c r="A76" s="39" t="s">
        <v>31</v>
      </c>
      <c r="B76" s="40" t="s">
        <v>32</v>
      </c>
      <c r="C76" s="39" t="s">
        <v>19</v>
      </c>
      <c r="D76" s="41">
        <v>13</v>
      </c>
      <c r="E76" s="47">
        <v>0</v>
      </c>
      <c r="F76" s="36">
        <f t="shared" si="2"/>
        <v>0</v>
      </c>
      <c r="G76" s="2"/>
    </row>
    <row r="77" spans="1:7" ht="15" customHeight="1">
      <c r="A77" s="39" t="s">
        <v>36</v>
      </c>
      <c r="B77" s="40" t="s">
        <v>37</v>
      </c>
      <c r="C77" s="39" t="s">
        <v>9</v>
      </c>
      <c r="D77" s="41">
        <v>10</v>
      </c>
      <c r="E77" s="47">
        <v>0</v>
      </c>
      <c r="F77" s="36">
        <f t="shared" si="2"/>
        <v>0</v>
      </c>
      <c r="G77" s="2"/>
    </row>
    <row r="78" spans="1:7" ht="15" customHeight="1">
      <c r="A78" s="39" t="s">
        <v>104</v>
      </c>
      <c r="B78" s="40" t="s">
        <v>105</v>
      </c>
      <c r="C78" s="39" t="s">
        <v>19</v>
      </c>
      <c r="D78" s="41">
        <v>1</v>
      </c>
      <c r="E78" s="47">
        <v>0</v>
      </c>
      <c r="F78" s="36">
        <f t="shared" si="2"/>
        <v>0</v>
      </c>
      <c r="G78" s="2"/>
    </row>
    <row r="79" spans="1:7" ht="15" customHeight="1">
      <c r="A79" s="39" t="s">
        <v>106</v>
      </c>
      <c r="B79" s="40" t="s">
        <v>107</v>
      </c>
      <c r="C79" s="39" t="s">
        <v>9</v>
      </c>
      <c r="D79" s="44">
        <v>2712</v>
      </c>
      <c r="E79" s="47">
        <v>0</v>
      </c>
      <c r="F79" s="36">
        <f t="shared" si="2"/>
        <v>0</v>
      </c>
      <c r="G79" s="2"/>
    </row>
    <row r="80" spans="1:7" ht="15" customHeight="1">
      <c r="A80" s="39" t="s">
        <v>108</v>
      </c>
      <c r="B80" s="40" t="s">
        <v>109</v>
      </c>
      <c r="C80" s="39" t="s">
        <v>19</v>
      </c>
      <c r="D80" s="41">
        <v>1</v>
      </c>
      <c r="E80" s="47">
        <v>0</v>
      </c>
      <c r="F80" s="36">
        <f t="shared" si="2"/>
        <v>0</v>
      </c>
      <c r="G80" s="2"/>
    </row>
    <row r="81" spans="1:7" s="4" customFormat="1" ht="32.25" customHeight="1">
      <c r="A81" s="45" t="s">
        <v>110</v>
      </c>
      <c r="B81" s="46" t="s">
        <v>111</v>
      </c>
      <c r="C81" s="45" t="s">
        <v>19</v>
      </c>
      <c r="D81" s="41">
        <v>6</v>
      </c>
      <c r="E81" s="47">
        <v>0</v>
      </c>
      <c r="F81" s="36">
        <f t="shared" si="2"/>
        <v>0</v>
      </c>
      <c r="G81" s="3"/>
    </row>
    <row r="82" spans="1:7" ht="31.5" customHeight="1">
      <c r="A82" s="39" t="s">
        <v>112</v>
      </c>
      <c r="B82" s="40" t="s">
        <v>113</v>
      </c>
      <c r="C82" s="39" t="s">
        <v>19</v>
      </c>
      <c r="D82" s="41">
        <v>1</v>
      </c>
      <c r="E82" s="47">
        <v>0</v>
      </c>
      <c r="F82" s="36">
        <f t="shared" si="2"/>
        <v>0</v>
      </c>
      <c r="G82" s="2"/>
    </row>
    <row r="83" spans="1:7" ht="15" customHeight="1">
      <c r="A83" s="39" t="s">
        <v>114</v>
      </c>
      <c r="B83" s="40" t="s">
        <v>115</v>
      </c>
      <c r="C83" s="39" t="s">
        <v>19</v>
      </c>
      <c r="D83" s="41">
        <v>7</v>
      </c>
      <c r="E83" s="47">
        <v>0</v>
      </c>
      <c r="F83" s="36">
        <f t="shared" si="2"/>
        <v>0</v>
      </c>
      <c r="G83" s="2"/>
    </row>
    <row r="84" spans="1:7" ht="15" customHeight="1">
      <c r="A84" s="127" t="s">
        <v>116</v>
      </c>
      <c r="B84" s="127"/>
      <c r="C84" s="127"/>
      <c r="D84" s="127"/>
      <c r="E84" s="127"/>
      <c r="F84" s="42">
        <f>SUM(F74:F83)</f>
        <v>0</v>
      </c>
      <c r="G84" s="2"/>
    </row>
    <row r="85" spans="1:7" ht="15" customHeight="1">
      <c r="A85" s="48"/>
      <c r="B85" s="49"/>
      <c r="C85" s="49"/>
      <c r="D85" s="50"/>
      <c r="E85" s="51"/>
      <c r="F85" s="52"/>
    </row>
    <row r="86" spans="1:7" ht="15" customHeight="1">
      <c r="A86" s="126" t="s">
        <v>117</v>
      </c>
      <c r="B86" s="126"/>
      <c r="C86" s="126"/>
      <c r="D86" s="126"/>
      <c r="E86" s="126"/>
      <c r="F86" s="126"/>
    </row>
    <row r="87" spans="1:7" ht="15" customHeight="1">
      <c r="A87" s="53"/>
      <c r="B87" s="138" t="s">
        <v>163</v>
      </c>
      <c r="C87" s="139"/>
      <c r="D87" s="139"/>
      <c r="E87" s="139"/>
      <c r="F87" s="140"/>
    </row>
    <row r="88" spans="1:7" s="12" customFormat="1" ht="30">
      <c r="A88" s="17" t="s">
        <v>259</v>
      </c>
      <c r="B88" s="18" t="s">
        <v>254</v>
      </c>
      <c r="C88" s="17" t="s">
        <v>255</v>
      </c>
      <c r="D88" s="17" t="s">
        <v>256</v>
      </c>
      <c r="E88" s="35" t="s">
        <v>257</v>
      </c>
      <c r="F88" s="35" t="s">
        <v>258</v>
      </c>
    </row>
    <row r="89" spans="1:7" ht="15" customHeight="1">
      <c r="A89" s="54" t="s">
        <v>118</v>
      </c>
      <c r="B89" s="55" t="s">
        <v>119</v>
      </c>
      <c r="C89" s="56" t="s">
        <v>2</v>
      </c>
      <c r="D89" s="57">
        <v>1</v>
      </c>
      <c r="E89" s="65">
        <v>0</v>
      </c>
      <c r="F89" s="63">
        <f>E89*D89</f>
        <v>0</v>
      </c>
    </row>
    <row r="90" spans="1:7" ht="15" customHeight="1">
      <c r="A90" s="58" t="s">
        <v>120</v>
      </c>
      <c r="B90" s="59" t="s">
        <v>121</v>
      </c>
      <c r="C90" s="60" t="s">
        <v>19</v>
      </c>
      <c r="D90" s="61">
        <v>2</v>
      </c>
      <c r="E90" s="65">
        <v>0</v>
      </c>
      <c r="F90" s="63">
        <f t="shared" ref="F90:F109" si="3">E90*D90</f>
        <v>0</v>
      </c>
    </row>
    <row r="91" spans="1:7" ht="15" customHeight="1">
      <c r="A91" s="54" t="s">
        <v>122</v>
      </c>
      <c r="B91" s="55" t="s">
        <v>123</v>
      </c>
      <c r="C91" s="56" t="s">
        <v>2</v>
      </c>
      <c r="D91" s="57">
        <v>1</v>
      </c>
      <c r="E91" s="65">
        <v>0</v>
      </c>
      <c r="F91" s="63">
        <f t="shared" si="3"/>
        <v>0</v>
      </c>
    </row>
    <row r="92" spans="1:7" ht="15" customHeight="1">
      <c r="A92" s="58" t="s">
        <v>124</v>
      </c>
      <c r="B92" s="59" t="s">
        <v>125</v>
      </c>
      <c r="C92" s="60" t="s">
        <v>9</v>
      </c>
      <c r="D92" s="61">
        <v>122</v>
      </c>
      <c r="E92" s="65">
        <v>0</v>
      </c>
      <c r="F92" s="63">
        <f t="shared" si="3"/>
        <v>0</v>
      </c>
    </row>
    <row r="93" spans="1:7" ht="15" customHeight="1">
      <c r="A93" s="58" t="s">
        <v>126</v>
      </c>
      <c r="B93" s="59" t="s">
        <v>127</v>
      </c>
      <c r="C93" s="60" t="s">
        <v>19</v>
      </c>
      <c r="D93" s="61">
        <v>6</v>
      </c>
      <c r="E93" s="65">
        <v>0</v>
      </c>
      <c r="F93" s="63">
        <f t="shared" si="3"/>
        <v>0</v>
      </c>
    </row>
    <row r="94" spans="1:7" ht="15" customHeight="1">
      <c r="A94" s="58" t="s">
        <v>128</v>
      </c>
      <c r="B94" s="59" t="s">
        <v>129</v>
      </c>
      <c r="C94" s="60" t="s">
        <v>10</v>
      </c>
      <c r="D94" s="62">
        <v>2103</v>
      </c>
      <c r="E94" s="65">
        <v>0</v>
      </c>
      <c r="F94" s="63">
        <f t="shared" si="3"/>
        <v>0</v>
      </c>
    </row>
    <row r="95" spans="1:7" ht="15" customHeight="1">
      <c r="A95" s="58" t="s">
        <v>130</v>
      </c>
      <c r="B95" s="59" t="s">
        <v>131</v>
      </c>
      <c r="C95" s="60" t="s">
        <v>132</v>
      </c>
      <c r="D95" s="62">
        <v>1043.1500000000001</v>
      </c>
      <c r="E95" s="65">
        <v>0</v>
      </c>
      <c r="F95" s="63">
        <f t="shared" si="3"/>
        <v>0</v>
      </c>
    </row>
    <row r="96" spans="1:7" ht="15" customHeight="1">
      <c r="A96" s="58" t="s">
        <v>133</v>
      </c>
      <c r="B96" s="59" t="s">
        <v>134</v>
      </c>
      <c r="C96" s="60" t="s">
        <v>10</v>
      </c>
      <c r="D96" s="62">
        <v>782.97</v>
      </c>
      <c r="E96" s="65">
        <v>0</v>
      </c>
      <c r="F96" s="63">
        <f t="shared" si="3"/>
        <v>0</v>
      </c>
    </row>
    <row r="97" spans="1:6" ht="15" customHeight="1">
      <c r="A97" s="58" t="s">
        <v>135</v>
      </c>
      <c r="B97" s="59" t="s">
        <v>136</v>
      </c>
      <c r="C97" s="60" t="s">
        <v>132</v>
      </c>
      <c r="D97" s="62">
        <f>D95*0.25</f>
        <v>260.78750000000002</v>
      </c>
      <c r="E97" s="65">
        <v>0</v>
      </c>
      <c r="F97" s="63">
        <f t="shared" si="3"/>
        <v>0</v>
      </c>
    </row>
    <row r="98" spans="1:6" ht="15" customHeight="1">
      <c r="A98" s="58" t="s">
        <v>137</v>
      </c>
      <c r="B98" s="59" t="s">
        <v>138</v>
      </c>
      <c r="C98" s="60" t="s">
        <v>10</v>
      </c>
      <c r="D98" s="62">
        <v>2423.83</v>
      </c>
      <c r="E98" s="65">
        <v>0</v>
      </c>
      <c r="F98" s="63">
        <f t="shared" si="3"/>
        <v>0</v>
      </c>
    </row>
    <row r="99" spans="1:6" ht="15" customHeight="1">
      <c r="A99" s="58" t="s">
        <v>139</v>
      </c>
      <c r="B99" s="59" t="s">
        <v>140</v>
      </c>
      <c r="C99" s="60" t="s">
        <v>10</v>
      </c>
      <c r="D99" s="62">
        <v>2055.16</v>
      </c>
      <c r="E99" s="65">
        <v>0</v>
      </c>
      <c r="F99" s="63">
        <f t="shared" si="3"/>
        <v>0</v>
      </c>
    </row>
    <row r="100" spans="1:6" ht="15" customHeight="1">
      <c r="A100" s="54" t="s">
        <v>141</v>
      </c>
      <c r="B100" s="55" t="s">
        <v>142</v>
      </c>
      <c r="C100" s="56" t="s">
        <v>10</v>
      </c>
      <c r="D100" s="62">
        <v>102</v>
      </c>
      <c r="E100" s="65">
        <v>0</v>
      </c>
      <c r="F100" s="63">
        <f t="shared" si="3"/>
        <v>0</v>
      </c>
    </row>
    <row r="101" spans="1:6" ht="15" customHeight="1">
      <c r="A101" s="54" t="s">
        <v>143</v>
      </c>
      <c r="B101" s="59" t="s">
        <v>144</v>
      </c>
      <c r="C101" s="56" t="s">
        <v>9</v>
      </c>
      <c r="D101" s="62">
        <v>185.5</v>
      </c>
      <c r="E101" s="65">
        <v>0</v>
      </c>
      <c r="F101" s="63">
        <f t="shared" si="3"/>
        <v>0</v>
      </c>
    </row>
    <row r="102" spans="1:6" ht="15" customHeight="1">
      <c r="A102" s="54" t="s">
        <v>146</v>
      </c>
      <c r="B102" s="55" t="s">
        <v>147</v>
      </c>
      <c r="C102" s="56" t="s">
        <v>10</v>
      </c>
      <c r="D102" s="62">
        <f>23614.35/9</f>
        <v>2623.8166666666666</v>
      </c>
      <c r="E102" s="65">
        <v>0</v>
      </c>
      <c r="F102" s="63">
        <f t="shared" si="3"/>
        <v>0</v>
      </c>
    </row>
    <row r="103" spans="1:6" ht="15" customHeight="1">
      <c r="A103" s="54" t="s">
        <v>148</v>
      </c>
      <c r="B103" s="54" t="s">
        <v>149</v>
      </c>
      <c r="C103" s="56" t="s">
        <v>145</v>
      </c>
      <c r="D103" s="62">
        <f>ROUND((D99*110)/2000,2)+(D102*110*1.5)/2000</f>
        <v>329.49487499999998</v>
      </c>
      <c r="E103" s="65">
        <v>0</v>
      </c>
      <c r="F103" s="63">
        <f t="shared" si="3"/>
        <v>0</v>
      </c>
    </row>
    <row r="104" spans="1:6" ht="15" customHeight="1">
      <c r="A104" s="54" t="s">
        <v>150</v>
      </c>
      <c r="B104" s="54" t="s">
        <v>151</v>
      </c>
      <c r="C104" s="56" t="s">
        <v>145</v>
      </c>
      <c r="D104" s="62">
        <f>ROUND((D99*110*3)/2000,2)</f>
        <v>339.1</v>
      </c>
      <c r="E104" s="65">
        <v>0</v>
      </c>
      <c r="F104" s="63">
        <f t="shared" si="3"/>
        <v>0</v>
      </c>
    </row>
    <row r="105" spans="1:6" ht="15" customHeight="1">
      <c r="A105" s="54" t="s">
        <v>152</v>
      </c>
      <c r="B105" s="55" t="s">
        <v>153</v>
      </c>
      <c r="C105" s="56" t="s">
        <v>2</v>
      </c>
      <c r="D105" s="61">
        <v>1</v>
      </c>
      <c r="E105" s="65">
        <v>0</v>
      </c>
      <c r="F105" s="63">
        <f t="shared" si="3"/>
        <v>0</v>
      </c>
    </row>
    <row r="106" spans="1:6" ht="15" customHeight="1">
      <c r="A106" s="54" t="s">
        <v>154</v>
      </c>
      <c r="B106" s="55" t="s">
        <v>155</v>
      </c>
      <c r="C106" s="56" t="s">
        <v>2</v>
      </c>
      <c r="D106" s="61">
        <v>1</v>
      </c>
      <c r="E106" s="65">
        <v>0</v>
      </c>
      <c r="F106" s="63">
        <f t="shared" si="3"/>
        <v>0</v>
      </c>
    </row>
    <row r="107" spans="1:6" ht="15" customHeight="1">
      <c r="A107" s="54" t="s">
        <v>156</v>
      </c>
      <c r="B107" s="55" t="s">
        <v>157</v>
      </c>
      <c r="C107" s="56" t="s">
        <v>9</v>
      </c>
      <c r="D107" s="61">
        <v>588</v>
      </c>
      <c r="E107" s="65">
        <v>0</v>
      </c>
      <c r="F107" s="63">
        <f t="shared" si="3"/>
        <v>0</v>
      </c>
    </row>
    <row r="108" spans="1:6" ht="15" customHeight="1">
      <c r="A108" s="54" t="s">
        <v>158</v>
      </c>
      <c r="B108" s="55" t="s">
        <v>159</v>
      </c>
      <c r="C108" s="56" t="s">
        <v>10</v>
      </c>
      <c r="D108" s="62">
        <v>522</v>
      </c>
      <c r="E108" s="65">
        <v>0</v>
      </c>
      <c r="F108" s="63">
        <f t="shared" si="3"/>
        <v>0</v>
      </c>
    </row>
    <row r="109" spans="1:6" ht="15" customHeight="1">
      <c r="A109" s="54" t="s">
        <v>160</v>
      </c>
      <c r="B109" s="55" t="s">
        <v>161</v>
      </c>
      <c r="C109" s="56" t="s">
        <v>9</v>
      </c>
      <c r="D109" s="61">
        <v>283.5</v>
      </c>
      <c r="E109" s="65">
        <v>0</v>
      </c>
      <c r="F109" s="63">
        <f t="shared" si="3"/>
        <v>0</v>
      </c>
    </row>
    <row r="110" spans="1:6" ht="15" customHeight="1">
      <c r="A110" s="127" t="s">
        <v>162</v>
      </c>
      <c r="B110" s="127"/>
      <c r="C110" s="127"/>
      <c r="D110" s="127"/>
      <c r="E110" s="127"/>
      <c r="F110" s="64">
        <f>SUM(F89:F109)</f>
        <v>0</v>
      </c>
    </row>
    <row r="111" spans="1:6" ht="15" customHeight="1">
      <c r="A111" s="66"/>
      <c r="B111" s="138" t="s">
        <v>164</v>
      </c>
      <c r="C111" s="139"/>
      <c r="D111" s="139"/>
      <c r="E111" s="139"/>
      <c r="F111" s="140"/>
    </row>
    <row r="112" spans="1:6" ht="15" customHeight="1">
      <c r="A112" s="149" t="s">
        <v>265</v>
      </c>
      <c r="B112" s="54" t="s">
        <v>165</v>
      </c>
      <c r="C112" s="67" t="s">
        <v>9</v>
      </c>
      <c r="D112" s="148">
        <v>51</v>
      </c>
      <c r="E112" s="65">
        <v>0</v>
      </c>
      <c r="F112" s="63">
        <f>E112*D112</f>
        <v>0</v>
      </c>
    </row>
    <row r="113" spans="1:6" ht="15" customHeight="1">
      <c r="A113" s="113" t="s">
        <v>266</v>
      </c>
      <c r="B113" s="54" t="s">
        <v>166</v>
      </c>
      <c r="C113" s="56" t="s">
        <v>19</v>
      </c>
      <c r="D113" s="61">
        <v>4</v>
      </c>
      <c r="E113" s="65">
        <v>0</v>
      </c>
      <c r="F113" s="63">
        <f t="shared" ref="F113:F116" si="4">E113*D113</f>
        <v>0</v>
      </c>
    </row>
    <row r="114" spans="1:6" ht="15" customHeight="1">
      <c r="A114" s="107" t="s">
        <v>167</v>
      </c>
      <c r="B114" s="108" t="s">
        <v>168</v>
      </c>
      <c r="C114" s="109" t="s">
        <v>19</v>
      </c>
      <c r="D114" s="110">
        <v>2</v>
      </c>
      <c r="E114" s="111">
        <v>0</v>
      </c>
      <c r="F114" s="112">
        <f t="shared" si="4"/>
        <v>0</v>
      </c>
    </row>
    <row r="115" spans="1:6" ht="15" customHeight="1">
      <c r="A115" s="113" t="s">
        <v>267</v>
      </c>
      <c r="B115" s="114" t="s">
        <v>269</v>
      </c>
      <c r="C115" s="56" t="s">
        <v>19</v>
      </c>
      <c r="D115" s="61">
        <v>1</v>
      </c>
      <c r="E115" s="65">
        <v>0</v>
      </c>
      <c r="F115" s="63">
        <f t="shared" si="4"/>
        <v>0</v>
      </c>
    </row>
    <row r="116" spans="1:6" ht="15" customHeight="1">
      <c r="A116" s="113" t="s">
        <v>268</v>
      </c>
      <c r="B116" s="114" t="s">
        <v>270</v>
      </c>
      <c r="C116" s="56" t="s">
        <v>9</v>
      </c>
      <c r="D116" s="106">
        <v>216</v>
      </c>
      <c r="E116" s="65">
        <v>0</v>
      </c>
      <c r="F116" s="63">
        <f t="shared" si="4"/>
        <v>0</v>
      </c>
    </row>
    <row r="117" spans="1:6" ht="15" customHeight="1">
      <c r="A117" s="127" t="s">
        <v>169</v>
      </c>
      <c r="B117" s="127"/>
      <c r="C117" s="127"/>
      <c r="D117" s="127"/>
      <c r="E117" s="127"/>
      <c r="F117" s="64">
        <f>SUM(F112:F116)</f>
        <v>0</v>
      </c>
    </row>
    <row r="118" spans="1:6" ht="15" customHeight="1">
      <c r="A118" s="66"/>
      <c r="B118" s="138" t="s">
        <v>170</v>
      </c>
      <c r="C118" s="139"/>
      <c r="D118" s="139"/>
      <c r="E118" s="139"/>
      <c r="F118" s="140"/>
    </row>
    <row r="119" spans="1:6" ht="15" customHeight="1">
      <c r="A119" s="54" t="s">
        <v>171</v>
      </c>
      <c r="B119" s="54" t="s">
        <v>172</v>
      </c>
      <c r="C119" s="56" t="s">
        <v>19</v>
      </c>
      <c r="D119" s="61">
        <v>1</v>
      </c>
      <c r="E119" s="65">
        <v>0</v>
      </c>
      <c r="F119" s="63">
        <f>E119*D119</f>
        <v>0</v>
      </c>
    </row>
    <row r="120" spans="1:6" ht="15" customHeight="1">
      <c r="A120" s="54" t="s">
        <v>173</v>
      </c>
      <c r="B120" s="55" t="s">
        <v>174</v>
      </c>
      <c r="C120" s="56" t="s">
        <v>35</v>
      </c>
      <c r="D120" s="61">
        <v>8</v>
      </c>
      <c r="E120" s="65">
        <v>0</v>
      </c>
      <c r="F120" s="63">
        <f t="shared" ref="F120:F140" si="5">E120*D120</f>
        <v>0</v>
      </c>
    </row>
    <row r="121" spans="1:6" ht="15" customHeight="1">
      <c r="A121" s="54" t="s">
        <v>175</v>
      </c>
      <c r="B121" s="68" t="s">
        <v>176</v>
      </c>
      <c r="C121" s="67" t="s">
        <v>19</v>
      </c>
      <c r="D121" s="61">
        <v>108</v>
      </c>
      <c r="E121" s="65">
        <v>0</v>
      </c>
      <c r="F121" s="63">
        <f t="shared" si="5"/>
        <v>0</v>
      </c>
    </row>
    <row r="122" spans="1:6" ht="15" customHeight="1">
      <c r="A122" s="54" t="s">
        <v>177</v>
      </c>
      <c r="B122" s="55" t="s">
        <v>178</v>
      </c>
      <c r="C122" s="67" t="s">
        <v>9</v>
      </c>
      <c r="D122" s="61">
        <v>1765</v>
      </c>
      <c r="E122" s="65">
        <v>0</v>
      </c>
      <c r="F122" s="63">
        <f t="shared" si="5"/>
        <v>0</v>
      </c>
    </row>
    <row r="123" spans="1:6" ht="15" customHeight="1">
      <c r="A123" s="58" t="s">
        <v>179</v>
      </c>
      <c r="B123" s="55" t="s">
        <v>180</v>
      </c>
      <c r="C123" s="67" t="s">
        <v>9</v>
      </c>
      <c r="D123" s="61">
        <v>290</v>
      </c>
      <c r="E123" s="65">
        <v>0</v>
      </c>
      <c r="F123" s="63">
        <f t="shared" si="5"/>
        <v>0</v>
      </c>
    </row>
    <row r="124" spans="1:6" ht="15" customHeight="1">
      <c r="A124" s="58" t="s">
        <v>181</v>
      </c>
      <c r="B124" s="55" t="s">
        <v>182</v>
      </c>
      <c r="C124" s="67" t="s">
        <v>9</v>
      </c>
      <c r="D124" s="61">
        <v>150</v>
      </c>
      <c r="E124" s="65">
        <v>0</v>
      </c>
      <c r="F124" s="63">
        <f t="shared" si="5"/>
        <v>0</v>
      </c>
    </row>
    <row r="125" spans="1:6" ht="15" customHeight="1">
      <c r="A125" s="58" t="s">
        <v>183</v>
      </c>
      <c r="B125" s="55" t="s">
        <v>184</v>
      </c>
      <c r="C125" s="67" t="s">
        <v>9</v>
      </c>
      <c r="D125" s="61">
        <v>1320</v>
      </c>
      <c r="E125" s="65">
        <v>0</v>
      </c>
      <c r="F125" s="63">
        <f t="shared" si="5"/>
        <v>0</v>
      </c>
    </row>
    <row r="126" spans="1:6" ht="15" customHeight="1">
      <c r="A126" s="69" t="s">
        <v>185</v>
      </c>
      <c r="B126" s="70" t="s">
        <v>186</v>
      </c>
      <c r="C126" s="71" t="s">
        <v>9</v>
      </c>
      <c r="D126" s="72">
        <v>137.5</v>
      </c>
      <c r="E126" s="65">
        <v>0</v>
      </c>
      <c r="F126" s="63">
        <f t="shared" si="5"/>
        <v>0</v>
      </c>
    </row>
    <row r="127" spans="1:6" ht="15" customHeight="1">
      <c r="A127" s="73" t="s">
        <v>237</v>
      </c>
      <c r="B127" s="70" t="s">
        <v>238</v>
      </c>
      <c r="C127" s="74" t="s">
        <v>9</v>
      </c>
      <c r="D127" s="72">
        <v>117</v>
      </c>
      <c r="E127" s="65">
        <v>0</v>
      </c>
      <c r="F127" s="63">
        <f t="shared" si="5"/>
        <v>0</v>
      </c>
    </row>
    <row r="128" spans="1:6" ht="15" customHeight="1">
      <c r="A128" s="73" t="s">
        <v>239</v>
      </c>
      <c r="B128" s="70" t="s">
        <v>240</v>
      </c>
      <c r="C128" s="74" t="s">
        <v>9</v>
      </c>
      <c r="D128" s="72">
        <v>166.5</v>
      </c>
      <c r="E128" s="65">
        <v>0</v>
      </c>
      <c r="F128" s="63">
        <f t="shared" si="5"/>
        <v>0</v>
      </c>
    </row>
    <row r="129" spans="1:6" ht="15" customHeight="1">
      <c r="A129" s="54" t="s">
        <v>187</v>
      </c>
      <c r="B129" s="55" t="s">
        <v>188</v>
      </c>
      <c r="C129" s="67" t="s">
        <v>9</v>
      </c>
      <c r="D129" s="61">
        <v>1765</v>
      </c>
      <c r="E129" s="65">
        <v>0</v>
      </c>
      <c r="F129" s="63">
        <f t="shared" si="5"/>
        <v>0</v>
      </c>
    </row>
    <row r="130" spans="1:6" ht="15" customHeight="1">
      <c r="A130" s="58" t="s">
        <v>189</v>
      </c>
      <c r="B130" s="55" t="s">
        <v>190</v>
      </c>
      <c r="C130" s="67" t="s">
        <v>9</v>
      </c>
      <c r="D130" s="61">
        <v>290</v>
      </c>
      <c r="E130" s="65">
        <v>0</v>
      </c>
      <c r="F130" s="63">
        <f t="shared" si="5"/>
        <v>0</v>
      </c>
    </row>
    <row r="131" spans="1:6" ht="15" customHeight="1">
      <c r="A131" s="58" t="s">
        <v>191</v>
      </c>
      <c r="B131" s="55" t="s">
        <v>192</v>
      </c>
      <c r="C131" s="67" t="s">
        <v>9</v>
      </c>
      <c r="D131" s="61">
        <v>150</v>
      </c>
      <c r="E131" s="65">
        <v>0</v>
      </c>
      <c r="F131" s="63">
        <f t="shared" si="5"/>
        <v>0</v>
      </c>
    </row>
    <row r="132" spans="1:6" ht="15" customHeight="1">
      <c r="A132" s="58" t="s">
        <v>193</v>
      </c>
      <c r="B132" s="55" t="s">
        <v>194</v>
      </c>
      <c r="C132" s="67" t="s">
        <v>9</v>
      </c>
      <c r="D132" s="61">
        <v>1320</v>
      </c>
      <c r="E132" s="65">
        <v>0</v>
      </c>
      <c r="F132" s="63">
        <f t="shared" si="5"/>
        <v>0</v>
      </c>
    </row>
    <row r="133" spans="1:6" ht="15" customHeight="1">
      <c r="A133" s="58" t="s">
        <v>195</v>
      </c>
      <c r="B133" s="55" t="s">
        <v>196</v>
      </c>
      <c r="C133" s="67" t="s">
        <v>9</v>
      </c>
      <c r="D133" s="61">
        <v>137.5</v>
      </c>
      <c r="E133" s="65">
        <v>0</v>
      </c>
      <c r="F133" s="63">
        <f t="shared" si="5"/>
        <v>0</v>
      </c>
    </row>
    <row r="134" spans="1:6" ht="15" customHeight="1">
      <c r="A134" s="73" t="s">
        <v>241</v>
      </c>
      <c r="B134" s="70" t="s">
        <v>242</v>
      </c>
      <c r="C134" s="74" t="s">
        <v>9</v>
      </c>
      <c r="D134" s="72">
        <v>166.5</v>
      </c>
      <c r="E134" s="65">
        <v>0</v>
      </c>
      <c r="F134" s="63">
        <f t="shared" si="5"/>
        <v>0</v>
      </c>
    </row>
    <row r="135" spans="1:6" ht="15" customHeight="1">
      <c r="A135" s="73" t="s">
        <v>243</v>
      </c>
      <c r="B135" s="70" t="s">
        <v>244</v>
      </c>
      <c r="C135" s="74" t="s">
        <v>9</v>
      </c>
      <c r="D135" s="72">
        <v>117</v>
      </c>
      <c r="E135" s="65">
        <v>0</v>
      </c>
      <c r="F135" s="63">
        <f t="shared" si="5"/>
        <v>0</v>
      </c>
    </row>
    <row r="136" spans="1:6" ht="15" customHeight="1">
      <c r="A136" s="54" t="s">
        <v>197</v>
      </c>
      <c r="B136" s="55" t="s">
        <v>198</v>
      </c>
      <c r="C136" s="56" t="s">
        <v>199</v>
      </c>
      <c r="D136" s="61">
        <v>2</v>
      </c>
      <c r="E136" s="65">
        <v>0</v>
      </c>
      <c r="F136" s="63">
        <f t="shared" si="5"/>
        <v>0</v>
      </c>
    </row>
    <row r="137" spans="1:6" ht="15" customHeight="1">
      <c r="A137" s="54" t="s">
        <v>200</v>
      </c>
      <c r="B137" s="55" t="s">
        <v>201</v>
      </c>
      <c r="C137" s="56" t="s">
        <v>19</v>
      </c>
      <c r="D137" s="61">
        <v>9</v>
      </c>
      <c r="E137" s="65">
        <v>0</v>
      </c>
      <c r="F137" s="63">
        <f t="shared" si="5"/>
        <v>0</v>
      </c>
    </row>
    <row r="138" spans="1:6" ht="15" customHeight="1">
      <c r="A138" s="54" t="s">
        <v>202</v>
      </c>
      <c r="B138" s="55" t="s">
        <v>203</v>
      </c>
      <c r="C138" s="56" t="s">
        <v>199</v>
      </c>
      <c r="D138" s="61">
        <v>2</v>
      </c>
      <c r="E138" s="65">
        <v>0</v>
      </c>
      <c r="F138" s="63">
        <f t="shared" si="5"/>
        <v>0</v>
      </c>
    </row>
    <row r="139" spans="1:6" ht="15" customHeight="1">
      <c r="A139" s="54" t="s">
        <v>204</v>
      </c>
      <c r="B139" s="55" t="s">
        <v>205</v>
      </c>
      <c r="C139" s="56" t="s">
        <v>19</v>
      </c>
      <c r="D139" s="61">
        <v>9</v>
      </c>
      <c r="E139" s="65">
        <v>0</v>
      </c>
      <c r="F139" s="63">
        <f t="shared" si="5"/>
        <v>0</v>
      </c>
    </row>
    <row r="140" spans="1:6" ht="15" customHeight="1">
      <c r="A140" s="73" t="s">
        <v>245</v>
      </c>
      <c r="B140" s="70" t="s">
        <v>246</v>
      </c>
      <c r="C140" s="74" t="s">
        <v>13</v>
      </c>
      <c r="D140" s="72">
        <f>778.6+127.3</f>
        <v>905.9</v>
      </c>
      <c r="E140" s="65">
        <v>0</v>
      </c>
      <c r="F140" s="63">
        <f t="shared" si="5"/>
        <v>0</v>
      </c>
    </row>
    <row r="141" spans="1:6" ht="15" customHeight="1">
      <c r="A141" s="127" t="s">
        <v>206</v>
      </c>
      <c r="B141" s="127"/>
      <c r="C141" s="127"/>
      <c r="D141" s="127"/>
      <c r="E141" s="127"/>
      <c r="F141" s="64">
        <f>SUM(F119:F140)</f>
        <v>0</v>
      </c>
    </row>
    <row r="142" spans="1:6" ht="15" customHeight="1">
      <c r="A142" s="48"/>
      <c r="B142" s="49"/>
      <c r="C142" s="49"/>
      <c r="D142" s="50"/>
      <c r="E142" s="51"/>
      <c r="F142" s="52"/>
    </row>
    <row r="143" spans="1:6" ht="15" customHeight="1">
      <c r="A143" s="48"/>
      <c r="B143" s="75" t="s">
        <v>98</v>
      </c>
      <c r="C143" s="76"/>
      <c r="D143" s="124">
        <f>F66</f>
        <v>0</v>
      </c>
      <c r="E143" s="125"/>
      <c r="F143" s="52"/>
    </row>
    <row r="144" spans="1:6" ht="15" customHeight="1">
      <c r="A144" s="48"/>
      <c r="B144" s="75" t="s">
        <v>103</v>
      </c>
      <c r="C144" s="76"/>
      <c r="D144" s="124">
        <f>F72</f>
        <v>0</v>
      </c>
      <c r="E144" s="125"/>
      <c r="F144" s="52"/>
    </row>
    <row r="145" spans="1:6" ht="15" customHeight="1">
      <c r="A145" s="48"/>
      <c r="B145" s="75" t="s">
        <v>116</v>
      </c>
      <c r="C145" s="76"/>
      <c r="D145" s="124">
        <f>F84</f>
        <v>0</v>
      </c>
      <c r="E145" s="125"/>
      <c r="F145" s="52"/>
    </row>
    <row r="146" spans="1:6" ht="15" customHeight="1">
      <c r="A146" s="48"/>
      <c r="B146" s="77" t="s">
        <v>162</v>
      </c>
      <c r="C146" s="76"/>
      <c r="D146" s="124">
        <f>F110</f>
        <v>0</v>
      </c>
      <c r="E146" s="125"/>
      <c r="F146" s="52"/>
    </row>
    <row r="147" spans="1:6" ht="15" customHeight="1">
      <c r="A147" s="48"/>
      <c r="B147" s="77" t="s">
        <v>206</v>
      </c>
      <c r="C147" s="76"/>
      <c r="D147" s="124">
        <f>F141</f>
        <v>0</v>
      </c>
      <c r="E147" s="125"/>
      <c r="F147" s="52"/>
    </row>
    <row r="148" spans="1:6" ht="15" customHeight="1">
      <c r="A148" s="48"/>
      <c r="B148" s="77" t="s">
        <v>207</v>
      </c>
      <c r="C148" s="76"/>
      <c r="D148" s="124">
        <f>F117</f>
        <v>0</v>
      </c>
      <c r="E148" s="125"/>
      <c r="F148" s="52"/>
    </row>
    <row r="149" spans="1:6" ht="15" customHeight="1" thickBot="1">
      <c r="A149" s="48"/>
      <c r="B149" s="78"/>
      <c r="C149" s="49"/>
      <c r="D149" s="79"/>
      <c r="E149" s="80"/>
      <c r="F149" s="52"/>
    </row>
    <row r="150" spans="1:6" s="11" customFormat="1" ht="18.75" thickBot="1">
      <c r="A150" s="81"/>
      <c r="B150" s="82" t="s">
        <v>253</v>
      </c>
      <c r="C150" s="83"/>
      <c r="D150" s="146">
        <f>SUM(D143:E148)</f>
        <v>0</v>
      </c>
      <c r="E150" s="147"/>
      <c r="F150" s="84"/>
    </row>
    <row r="151" spans="1:6" ht="15" customHeight="1">
      <c r="A151" s="49"/>
      <c r="B151" s="49"/>
      <c r="C151" s="49"/>
      <c r="D151" s="50"/>
      <c r="E151" s="51"/>
      <c r="F151" s="79"/>
    </row>
    <row r="152" spans="1:6" ht="15" customHeight="1">
      <c r="A152" s="115" t="s">
        <v>260</v>
      </c>
      <c r="B152" s="116"/>
      <c r="C152" s="116"/>
      <c r="D152" s="145"/>
      <c r="E152" s="145"/>
      <c r="F152" s="85"/>
    </row>
    <row r="153" spans="1:6" ht="15" customHeight="1">
      <c r="A153" s="17" t="s">
        <v>259</v>
      </c>
      <c r="B153" s="18" t="s">
        <v>254</v>
      </c>
      <c r="C153" s="17" t="s">
        <v>255</v>
      </c>
      <c r="D153" s="17" t="s">
        <v>256</v>
      </c>
      <c r="E153" s="35" t="s">
        <v>257</v>
      </c>
      <c r="F153" s="35" t="s">
        <v>258</v>
      </c>
    </row>
    <row r="154" spans="1:6" s="13" customFormat="1" ht="51">
      <c r="A154" s="86" t="s">
        <v>263</v>
      </c>
      <c r="B154" s="87" t="s">
        <v>264</v>
      </c>
      <c r="C154" s="88" t="s">
        <v>19</v>
      </c>
      <c r="D154" s="89">
        <v>7</v>
      </c>
      <c r="E154" s="96">
        <v>0</v>
      </c>
      <c r="F154" s="90">
        <f>D154*E154</f>
        <v>0</v>
      </c>
    </row>
    <row r="155" spans="1:6" ht="15" customHeight="1">
      <c r="A155" s="130" t="s">
        <v>261</v>
      </c>
      <c r="B155" s="130"/>
      <c r="C155" s="130"/>
      <c r="D155" s="130"/>
      <c r="E155" s="130"/>
      <c r="F155" s="63">
        <f>F154</f>
        <v>0</v>
      </c>
    </row>
    <row r="156" spans="1:6" ht="15" customHeight="1">
      <c r="A156" s="130" t="s">
        <v>262</v>
      </c>
      <c r="B156" s="130"/>
      <c r="C156" s="130"/>
      <c r="D156" s="130"/>
      <c r="E156" s="130"/>
      <c r="F156" s="63">
        <f>F155+D150</f>
        <v>0</v>
      </c>
    </row>
    <row r="157" spans="1:6" ht="15" customHeight="1">
      <c r="A157" s="91"/>
      <c r="B157" s="92"/>
      <c r="C157" s="92"/>
      <c r="D157" s="93"/>
      <c r="E157" s="94"/>
      <c r="F157" s="95"/>
    </row>
  </sheetData>
  <sheetProtection algorithmName="SHA-512" hashValue="v/kQycMXYMoU7m/Q8PWX24flnzIkzSVKk2iitRvL/vyCHc7/+gxCXMlKVAXtM+HgT+nOhPJEOyFOCYhY2Pq+SA==" saltValue="vRSh3l2oKA6oft+H1GCDzw==" spinCount="100000" sheet="1" objects="1" scenarios="1"/>
  <mergeCells count="32">
    <mergeCell ref="A1:B1"/>
    <mergeCell ref="A155:E155"/>
    <mergeCell ref="A156:E156"/>
    <mergeCell ref="B7:F7"/>
    <mergeCell ref="B67:F67"/>
    <mergeCell ref="B73:F73"/>
    <mergeCell ref="B87:F87"/>
    <mergeCell ref="B111:F111"/>
    <mergeCell ref="B118:F118"/>
    <mergeCell ref="A6:F6"/>
    <mergeCell ref="A84:E84"/>
    <mergeCell ref="A66:E66"/>
    <mergeCell ref="D152:E152"/>
    <mergeCell ref="D150:E150"/>
    <mergeCell ref="D146:E146"/>
    <mergeCell ref="D147:E147"/>
    <mergeCell ref="A152:C152"/>
    <mergeCell ref="A4:F4"/>
    <mergeCell ref="A5:F5"/>
    <mergeCell ref="A2:A3"/>
    <mergeCell ref="B2:D2"/>
    <mergeCell ref="E2:F2"/>
    <mergeCell ref="B3:D3"/>
    <mergeCell ref="E3:F3"/>
    <mergeCell ref="D148:E148"/>
    <mergeCell ref="D143:E143"/>
    <mergeCell ref="D144:E144"/>
    <mergeCell ref="D145:E145"/>
    <mergeCell ref="A86:F86"/>
    <mergeCell ref="A110:E110"/>
    <mergeCell ref="A117:E117"/>
    <mergeCell ref="A141:E141"/>
  </mergeCells>
  <printOptions horizontalCentered="1"/>
  <pageMargins left="0.7" right="0.7" top="0.75" bottom="0.75" header="0.3" footer="0.3"/>
  <pageSetup scale="48" fitToHeight="0" orientation="portrait" verticalDpi="0" r:id="rId1"/>
  <rowBreaks count="1" manualBreakCount="1">
    <brk id="8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1</vt:lpstr>
      <vt:lpstr>'Table 1'!Print_Area</vt:lpstr>
      <vt:lpstr>'Table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Eileen M. Marquez</dc:creator>
  <cp:lastModifiedBy>Eileen M. Marquez</cp:lastModifiedBy>
  <cp:lastPrinted>2025-02-05T20:36:43Z</cp:lastPrinted>
  <dcterms:created xsi:type="dcterms:W3CDTF">2024-12-11T15:47:19Z</dcterms:created>
  <dcterms:modified xsi:type="dcterms:W3CDTF">2025-02-28T21:17:14Z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2024-05-30T00:00:00Z</vt:filetime>
  </property>
  <property fmtid="{D5CDD505-2E9C-101B-9397-08002B2CF9AE}" pid="3" name="Producer">
    <vt:lpwstr>PDF-XChange Printer for AcroPlot Pro (5.0 build 273.2) [Windows 8 Enterprise x64 (Build 9200)]</vt:lpwstr>
  </property>
  <property fmtid="{D5CDD505-2E9C-101B-9397-08002B2CF9AE}" pid="4" name="LastSaved">
    <vt:filetime>2024-05-30T00:00:00Z</vt:filetime>
  </property>
</Properties>
</file>